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ogistea.sharepoint.com/sites/Rapportering/Delade dokument/2024 Q2/Rapport/"/>
    </mc:Choice>
  </mc:AlternateContent>
  <xr:revisionPtr revIDLastSave="2748" documentId="8_{98D0E750-4AA7-4C8C-85F5-312F3F405490}" xr6:coauthVersionLast="47" xr6:coauthVersionMax="47" xr10:uidLastSave="{6FB04C09-EF9E-47D7-974F-A065C6FFD44D}"/>
  <bookViews>
    <workbookView xWindow="38280" yWindow="-285" windowWidth="38640" windowHeight="21120" xr2:uid="{1E439DF1-6D40-4694-9504-6EDE6A9E098D}"/>
  </bookViews>
  <sheets>
    <sheet name="Nyckeltal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1" i="2" l="1"/>
  <c r="D8" i="2"/>
  <c r="Z36" i="2" l="1"/>
  <c r="S27" i="2"/>
  <c r="S26" i="2"/>
  <c r="S30" i="2"/>
  <c r="S17" i="2"/>
  <c r="S7" i="2"/>
  <c r="S11" i="2" s="1"/>
  <c r="S15" i="2" s="1"/>
  <c r="D28" i="2"/>
  <c r="D30" i="2" s="1"/>
  <c r="E30" i="2"/>
  <c r="S28" i="2" l="1"/>
  <c r="D74" i="2" l="1"/>
  <c r="D73" i="2"/>
  <c r="D67" i="2"/>
  <c r="D70" i="2" s="1"/>
  <c r="D62" i="2"/>
  <c r="D64" i="2" s="1"/>
  <c r="D59" i="2"/>
  <c r="D49" i="2"/>
  <c r="D45" i="2"/>
  <c r="D46" i="2" s="1"/>
  <c r="D41" i="2"/>
  <c r="D35" i="2"/>
  <c r="D25" i="2"/>
  <c r="D20" i="2"/>
  <c r="D15" i="2"/>
  <c r="D9" i="2"/>
  <c r="Z37" i="2"/>
  <c r="X39" i="2"/>
  <c r="D75" i="2" l="1"/>
  <c r="D52" i="2"/>
  <c r="AA39" i="2"/>
  <c r="E59" i="2" l="1"/>
  <c r="T18" i="2" l="1"/>
  <c r="T10" i="2"/>
  <c r="T30" i="2"/>
  <c r="E51" i="2"/>
  <c r="E45" i="2"/>
  <c r="J7" i="2" l="1"/>
  <c r="J8" i="2"/>
  <c r="T7" i="2" l="1"/>
  <c r="E9" i="2" l="1"/>
  <c r="T11" i="2" l="1"/>
  <c r="G57" i="2"/>
  <c r="I73" i="2"/>
  <c r="T26" i="2" l="1"/>
  <c r="T15" i="2"/>
  <c r="T20" i="2" s="1"/>
  <c r="E49" i="2"/>
  <c r="T28" i="2" l="1"/>
  <c r="T27" i="2"/>
  <c r="G58" i="2"/>
  <c r="G59" i="2" s="1"/>
  <c r="E73" i="2" l="1"/>
  <c r="E74" i="2"/>
  <c r="E67" i="2"/>
  <c r="E62" i="2"/>
  <c r="E41" i="2"/>
  <c r="G41" i="2"/>
  <c r="J57" i="2" l="1"/>
  <c r="I57" i="2"/>
  <c r="H57" i="2"/>
  <c r="H55" i="2"/>
  <c r="I55" i="2"/>
  <c r="J55" i="2"/>
  <c r="J59" i="2" s="1"/>
  <c r="K55" i="2"/>
  <c r="K59" i="2" s="1"/>
  <c r="L55" i="2"/>
  <c r="L59" i="2" s="1"/>
  <c r="M55" i="2"/>
  <c r="M59" i="2" s="1"/>
  <c r="N55" i="2"/>
  <c r="N59" i="2" s="1"/>
  <c r="I59" i="2" l="1"/>
  <c r="H59" i="2"/>
  <c r="G73" i="2"/>
  <c r="H73" i="2"/>
  <c r="J73" i="2"/>
  <c r="K73" i="2"/>
  <c r="L73" i="2"/>
  <c r="M73" i="2"/>
  <c r="G74" i="2"/>
  <c r="H74" i="2"/>
  <c r="I74" i="2"/>
  <c r="J74" i="2"/>
  <c r="K74" i="2"/>
  <c r="L74" i="2"/>
  <c r="M74" i="2"/>
  <c r="G20" i="2"/>
  <c r="E75" i="2"/>
  <c r="H41" i="2"/>
  <c r="I41" i="2"/>
  <c r="J41" i="2"/>
  <c r="K41" i="2"/>
  <c r="L41" i="2"/>
  <c r="M41" i="2"/>
  <c r="N41" i="2"/>
  <c r="E46" i="2"/>
  <c r="E15" i="2"/>
  <c r="E20" i="2"/>
  <c r="E25" i="2"/>
  <c r="E35" i="2"/>
  <c r="E52" i="2"/>
  <c r="E64" i="2"/>
  <c r="E70" i="2"/>
  <c r="L20" i="2"/>
  <c r="M20" i="2"/>
  <c r="N20" i="2"/>
  <c r="K20" i="2"/>
  <c r="J20" i="2"/>
  <c r="I20" i="2"/>
  <c r="H20" i="2"/>
  <c r="W39" i="2"/>
  <c r="V30" i="2"/>
  <c r="V11" i="2"/>
  <c r="V15" i="2" s="1"/>
  <c r="V20" i="2" s="1"/>
  <c r="G70" i="2"/>
  <c r="G64" i="2"/>
  <c r="G52" i="2"/>
  <c r="G46" i="2"/>
  <c r="G35" i="2"/>
  <c r="G30" i="2"/>
  <c r="G25" i="2"/>
  <c r="G15" i="2"/>
  <c r="G9" i="2"/>
  <c r="H24" i="2"/>
  <c r="H25" i="2" s="1"/>
  <c r="W30" i="2"/>
  <c r="H34" i="2"/>
  <c r="H35" i="2" s="1"/>
  <c r="H45" i="2"/>
  <c r="H46" i="2" s="1"/>
  <c r="H69" i="2"/>
  <c r="H70" i="2" s="1"/>
  <c r="I69" i="2"/>
  <c r="I70" i="2" s="1"/>
  <c r="W11" i="2"/>
  <c r="H64" i="2"/>
  <c r="H52" i="2"/>
  <c r="H30" i="2"/>
  <c r="H15" i="2"/>
  <c r="H9" i="2"/>
  <c r="I64" i="2"/>
  <c r="I52" i="2"/>
  <c r="I9" i="2"/>
  <c r="I45" i="2"/>
  <c r="I46" i="2" s="1"/>
  <c r="I34" i="2"/>
  <c r="I35" i="2" s="1"/>
  <c r="I30" i="2"/>
  <c r="I24" i="2"/>
  <c r="I25" i="2" s="1"/>
  <c r="I15" i="2"/>
  <c r="X30" i="2"/>
  <c r="X11" i="2"/>
  <c r="X15" i="2" s="1"/>
  <c r="J75" i="2" l="1"/>
  <c r="H75" i="2"/>
  <c r="M75" i="2"/>
  <c r="L75" i="2"/>
  <c r="G75" i="2"/>
  <c r="I75" i="2"/>
  <c r="K75" i="2"/>
  <c r="V27" i="2"/>
  <c r="V28" i="2"/>
  <c r="V26" i="2"/>
  <c r="W26" i="2"/>
  <c r="W15" i="2"/>
  <c r="X26" i="2"/>
  <c r="X20" i="2"/>
  <c r="X28" i="2" s="1"/>
  <c r="X27" i="2"/>
  <c r="W20" i="2" l="1"/>
  <c r="W28" i="2" s="1"/>
  <c r="W27" i="2"/>
  <c r="AA19" i="2"/>
  <c r="AB19" i="2"/>
  <c r="AC19" i="2"/>
  <c r="AF19" i="2"/>
  <c r="AD19" i="2"/>
  <c r="AG19" i="2"/>
  <c r="Z39" i="2" l="1"/>
  <c r="J34" i="2" l="1"/>
  <c r="J35" i="2" s="1"/>
  <c r="J45" i="2"/>
  <c r="J46" i="2" s="1"/>
  <c r="J69" i="2"/>
  <c r="J70" i="2" s="1"/>
  <c r="J64" i="2"/>
  <c r="J52" i="2"/>
  <c r="J30" i="2"/>
  <c r="J24" i="2"/>
  <c r="J25" i="2" s="1"/>
  <c r="J15" i="2"/>
  <c r="J9" i="2"/>
  <c r="AA11" i="2"/>
  <c r="AA15" i="2" s="1"/>
  <c r="AC11" i="2"/>
  <c r="AC26" i="2" s="1"/>
  <c r="AF11" i="2"/>
  <c r="AF26" i="2" s="1"/>
  <c r="AD11" i="2"/>
  <c r="AD26" i="2" s="1"/>
  <c r="AG11" i="2"/>
  <c r="AG26" i="2" s="1"/>
  <c r="AE11" i="2"/>
  <c r="AE15" i="2" s="1"/>
  <c r="AE27" i="2" s="1"/>
  <c r="Z30" i="2"/>
  <c r="Z17" i="2"/>
  <c r="Z13" i="2"/>
  <c r="Z10" i="2"/>
  <c r="Z19" i="2" s="1"/>
  <c r="Z7" i="2"/>
  <c r="K33" i="2"/>
  <c r="Z11" i="2" l="1"/>
  <c r="Z15" i="2" s="1"/>
  <c r="Z20" i="2" s="1"/>
  <c r="Z28" i="2" s="1"/>
  <c r="AF15" i="2"/>
  <c r="AF27" i="2" s="1"/>
  <c r="AE20" i="2"/>
  <c r="AE28" i="2" s="1"/>
  <c r="AC15" i="2"/>
  <c r="AC27" i="2" s="1"/>
  <c r="AE26" i="2"/>
  <c r="AG15" i="2"/>
  <c r="AD15" i="2"/>
  <c r="AA27" i="2"/>
  <c r="AA20" i="2"/>
  <c r="AA28" i="2" s="1"/>
  <c r="AA26" i="2"/>
  <c r="K30" i="2"/>
  <c r="AF20" i="2" l="1"/>
  <c r="AF28" i="2" s="1"/>
  <c r="AC20" i="2"/>
  <c r="AC28" i="2" s="1"/>
  <c r="Z26" i="2"/>
  <c r="Z27" i="2"/>
  <c r="AD27" i="2"/>
  <c r="AD20" i="2"/>
  <c r="AD28" i="2" s="1"/>
  <c r="AG27" i="2"/>
  <c r="AG20" i="2"/>
  <c r="AG28" i="2" s="1"/>
  <c r="K70" i="2"/>
  <c r="K52" i="2"/>
  <c r="K9" i="2" l="1"/>
  <c r="K25" i="2" l="1"/>
  <c r="K64" i="2" l="1"/>
  <c r="K46" i="2"/>
  <c r="K35" i="2" l="1"/>
  <c r="K15" i="2" l="1"/>
  <c r="L52" i="2" l="1"/>
  <c r="L46" i="2" l="1"/>
  <c r="S20" i="2" l="1"/>
</calcChain>
</file>

<file path=xl/sharedStrings.xml><?xml version="1.0" encoding="utf-8"?>
<sst xmlns="http://schemas.openxmlformats.org/spreadsheetml/2006/main" count="238" uniqueCount="141">
  <si>
    <t>Resultat efter skatt på årsbasis</t>
  </si>
  <si>
    <t>Genomsnittligt eget kapital</t>
  </si>
  <si>
    <t>Räntebärande skulder</t>
  </si>
  <si>
    <t>Likvida medel</t>
  </si>
  <si>
    <t>Fastigheternas verkliga värden</t>
  </si>
  <si>
    <t>Eget kapital</t>
  </si>
  <si>
    <t>Antal utestående stamaktier</t>
  </si>
  <si>
    <t>Hyresintäkter på årsbasis</t>
  </si>
  <si>
    <t>Hyresvärde på årsbasis</t>
  </si>
  <si>
    <t>Genomsnittligt antal utestående aktier</t>
  </si>
  <si>
    <t>Räntebärande tillgångar</t>
  </si>
  <si>
    <t>Balansomslutning</t>
  </si>
  <si>
    <t>A</t>
  </si>
  <si>
    <t>B</t>
  </si>
  <si>
    <t>Avkastning på eget kapital, %</t>
  </si>
  <si>
    <t>A/B</t>
  </si>
  <si>
    <t>C</t>
  </si>
  <si>
    <t>Belåningsgrad, %</t>
  </si>
  <si>
    <t>Eget kapital per stamaktie, kr/aktie</t>
  </si>
  <si>
    <t>(A-B)/C</t>
  </si>
  <si>
    <t>Belåningsgrad vid periodens utgång, %</t>
  </si>
  <si>
    <t>Ekonomisk uthyrningsgrad vid periodens utgång, %</t>
  </si>
  <si>
    <t>Ekonomisk uthyrningsgrad under perioden, %</t>
  </si>
  <si>
    <t>Förvaltningsresultat per stamaktie, kr/aktie</t>
  </si>
  <si>
    <t>Förvaltningsresultat, kr/aktie</t>
  </si>
  <si>
    <t>Resultat per stamaktie, kr/aktie</t>
  </si>
  <si>
    <t>A-B-C</t>
  </si>
  <si>
    <t>Räntebärande nettoskuld, Mkr</t>
  </si>
  <si>
    <t>Soliditet, %</t>
  </si>
  <si>
    <t>Soliditet vid periodens slut, %</t>
  </si>
  <si>
    <t>Substansvärde (NAV) per stamaktie, kr/aktie</t>
  </si>
  <si>
    <t>Uppskjuten skatteskuld</t>
  </si>
  <si>
    <t>Substansvärde (NAV) vid periodens slut, kr/aktie</t>
  </si>
  <si>
    <t>Alternativa nyckeltal &amp; avstämningstabeller</t>
  </si>
  <si>
    <t>-</t>
  </si>
  <si>
    <t>(A+B)/C</t>
  </si>
  <si>
    <t>Återläggning</t>
  </si>
  <si>
    <t xml:space="preserve">   Derivat enligt balansräkning</t>
  </si>
  <si>
    <t xml:space="preserve">   Uppskjuten skatt enligt balansräkningen</t>
  </si>
  <si>
    <t>Avdrag</t>
  </si>
  <si>
    <t xml:space="preserve">   Derivat enligt ovan</t>
  </si>
  <si>
    <t xml:space="preserve">   Uppskjuten skatt i sin helhet</t>
  </si>
  <si>
    <t>Eget kapital enligt balansräkning, Mkr</t>
  </si>
  <si>
    <t>Substansvärde EPRA NRV, Mkr</t>
  </si>
  <si>
    <t>Substansvärde EPRA NTA, Mkr</t>
  </si>
  <si>
    <t>Substansvärde EPRA NDV, Mkr</t>
  </si>
  <si>
    <t xml:space="preserve">   Immateriella tillgångar</t>
  </si>
  <si>
    <t>Epra NRV per aktie, Sek</t>
  </si>
  <si>
    <t>Epra NTA per aktie, Sek</t>
  </si>
  <si>
    <t>Epra NDV per aktie, Sek</t>
  </si>
  <si>
    <t>Resultat efter skatt</t>
  </si>
  <si>
    <t>Antal Utestående stamaktier A och B</t>
  </si>
  <si>
    <t>Förvaltningsresultat</t>
  </si>
  <si>
    <t>Aktuell skatt</t>
  </si>
  <si>
    <t>Genomsnittligt antal aktier</t>
  </si>
  <si>
    <t>Return on equity, %</t>
  </si>
  <si>
    <t>Loan to value, %</t>
  </si>
  <si>
    <t>Equity per ordinary share A and B, SEK</t>
  </si>
  <si>
    <t>Economic occupancy rate, %</t>
  </si>
  <si>
    <t>Equity ratio, %</t>
  </si>
  <si>
    <t>NAV per ordinary share A and B, SEK</t>
  </si>
  <si>
    <t xml:space="preserve">Profit after tax on an annual basis </t>
  </si>
  <si>
    <t>Average of opening and closing equity</t>
  </si>
  <si>
    <t>Interest-bearing liabilities</t>
  </si>
  <si>
    <t>Fair value of the properties</t>
  </si>
  <si>
    <t>Equity</t>
  </si>
  <si>
    <t>Number of ordinary shares outstanding</t>
  </si>
  <si>
    <t>Annual contract value</t>
  </si>
  <si>
    <t>Rental value excluding project properties</t>
  </si>
  <si>
    <t>Profit from property management per ordinary share</t>
  </si>
  <si>
    <t>Profit from property management</t>
  </si>
  <si>
    <t>Average number of outstanding shares</t>
  </si>
  <si>
    <t>Earnings per ordinary share, SEK/share</t>
  </si>
  <si>
    <t>Profit after tax</t>
  </si>
  <si>
    <t>Interest-bearing net debt, MSEK</t>
  </si>
  <si>
    <t>Interest-bearing assets</t>
  </si>
  <si>
    <t>Alternative key ratios &amp; definitions</t>
  </si>
  <si>
    <t>Balance sheet total</t>
  </si>
  <si>
    <t>Deferred tax</t>
  </si>
  <si>
    <t>Number of outstanding shares</t>
  </si>
  <si>
    <t>EPRA EPS</t>
  </si>
  <si>
    <t>IFRS equity</t>
  </si>
  <si>
    <t>Net fair value on financial derivatives</t>
  </si>
  <si>
    <t>EPRA Net Reinstatement Value (NRV)</t>
  </si>
  <si>
    <t>Deferred tax as per balance sheet</t>
  </si>
  <si>
    <t>Estimated real tax liability</t>
  </si>
  <si>
    <t>Intangible assets</t>
  </si>
  <si>
    <t>EPRA Net Tangible Assets (NTA)</t>
  </si>
  <si>
    <t xml:space="preserve">Financial derivatives </t>
  </si>
  <si>
    <t>Deduction</t>
  </si>
  <si>
    <t>EPRA Net Disposal Value (NDV)</t>
  </si>
  <si>
    <t>Current tax</t>
  </si>
  <si>
    <t>Cash and cash equivalents</t>
  </si>
  <si>
    <t>Reversal</t>
  </si>
  <si>
    <t>Epra EPS / Epra Earnings per share</t>
  </si>
  <si>
    <t>EPRA NRV per share, SEK</t>
  </si>
  <si>
    <t>EPRA NTV per share, SEK</t>
  </si>
  <si>
    <t>EPRA NDV per share, SEK</t>
  </si>
  <si>
    <t>Jan - Jul</t>
  </si>
  <si>
    <t>Jan - Mar</t>
  </si>
  <si>
    <t>Jan - Sep</t>
  </si>
  <si>
    <t>Net Asset Value EPRA</t>
  </si>
  <si>
    <t xml:space="preserve">   Bedömning verklig uppskjuten skatt 5,15%</t>
  </si>
  <si>
    <t>Direktavkastning, %</t>
  </si>
  <si>
    <t>Property yield, %</t>
  </si>
  <si>
    <t>Driftnetto</t>
  </si>
  <si>
    <t>Verkligt värde fastigheter exklusive projektfastigheter</t>
  </si>
  <si>
    <t>Net operating income for below properties</t>
  </si>
  <si>
    <t>Fair value of properties excluding project properties</t>
  </si>
  <si>
    <t>Jan - Dec</t>
  </si>
  <si>
    <t>Net operating income</t>
  </si>
  <si>
    <t>Hyresintäkter</t>
  </si>
  <si>
    <t>Rental income</t>
  </si>
  <si>
    <t>Hyrestillägg</t>
  </si>
  <si>
    <t>Rental supplements</t>
  </si>
  <si>
    <t>A/(B-C)</t>
  </si>
  <si>
    <t>Justerad överskottsgrad, %</t>
  </si>
  <si>
    <t>Justerad överskottsgrad (R12M), %</t>
  </si>
  <si>
    <t>Adjusted operating margin (R12M), %</t>
  </si>
  <si>
    <t>Adjusted operating margin, %</t>
  </si>
  <si>
    <t>Räntetäckningsgrad, ggr</t>
  </si>
  <si>
    <t>Interest cover ration, times</t>
  </si>
  <si>
    <t>Central administration</t>
  </si>
  <si>
    <t>Räntenetto</t>
  </si>
  <si>
    <t>Net interest costs</t>
  </si>
  <si>
    <t>Tomträtt och IFRS 16</t>
  </si>
  <si>
    <t>Land right lease and IFRS 16</t>
  </si>
  <si>
    <t>Räntetäckningsgrad (R12M), ggr</t>
  </si>
  <si>
    <t>Interest cover ration (R12M), times</t>
  </si>
  <si>
    <t>D</t>
  </si>
  <si>
    <t>(A-B)/(C-D)</t>
  </si>
  <si>
    <t>Överskottsgrad, %</t>
  </si>
  <si>
    <t>Operating margin, %</t>
  </si>
  <si>
    <t>Överskottsgrad (R12M), %</t>
  </si>
  <si>
    <t>Operating margin (R12M), %</t>
  </si>
  <si>
    <t>Jan-Dec</t>
  </si>
  <si>
    <t>Driftnetto enligt intjäningsförmågan för fastigheter exklusive projektfastigheter</t>
  </si>
  <si>
    <t>2023/2024</t>
  </si>
  <si>
    <t>Jan - Jun</t>
  </si>
  <si>
    <t>Jan-Jun</t>
  </si>
  <si>
    <t>Jul-Jun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</si>
</sst>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i/>
      <sz val="11"/>
      <color theme="1"/>
      <name val="Calibri"/>
      <family val="2"/>
      <scheme val="minor"/>
    </font>
    <font>
      <b/>
      <u/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/>
      <top/>
      <bottom style="thin">
        <color theme="2"/>
      </bottom>
      <diagonal/>
    </border>
    <border>
      <left/>
      <right/>
      <top style="thin">
        <color indexed="64"/>
      </top>
      <bottom style="thin">
        <color theme="2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 applyBorder="0"/>
  </cellStyleXfs>
  <cellXfs count="111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2" borderId="1" xfId="0" applyFill="1" applyBorder="1"/>
    <xf numFmtId="9" fontId="2" fillId="2" borderId="0" xfId="1" applyFont="1" applyFill="1"/>
    <xf numFmtId="164" fontId="2" fillId="2" borderId="0" xfId="1" applyNumberFormat="1" applyFont="1" applyFill="1"/>
    <xf numFmtId="3" fontId="0" fillId="2" borderId="0" xfId="0" applyNumberFormat="1" applyFill="1"/>
    <xf numFmtId="3" fontId="0" fillId="2" borderId="1" xfId="0" applyNumberFormat="1" applyFill="1" applyBorder="1"/>
    <xf numFmtId="14" fontId="2" fillId="2" borderId="0" xfId="0" applyNumberFormat="1" applyFont="1" applyFill="1"/>
    <xf numFmtId="0" fontId="0" fillId="2" borderId="0" xfId="0" applyFill="1" applyAlignment="1">
      <alignment horizontal="center"/>
    </xf>
    <xf numFmtId="1" fontId="0" fillId="2" borderId="0" xfId="0" applyNumberFormat="1" applyFill="1"/>
    <xf numFmtId="0" fontId="3" fillId="2" borderId="0" xfId="0" applyFont="1" applyFill="1"/>
    <xf numFmtId="0" fontId="4" fillId="2" borderId="0" xfId="0" applyFont="1" applyFill="1"/>
    <xf numFmtId="0" fontId="2" fillId="2" borderId="2" xfId="0" applyFont="1" applyFill="1" applyBorder="1"/>
    <xf numFmtId="0" fontId="0" fillId="2" borderId="3" xfId="0" applyFill="1" applyBorder="1"/>
    <xf numFmtId="3" fontId="0" fillId="2" borderId="3" xfId="0" applyNumberFormat="1" applyFill="1" applyBorder="1"/>
    <xf numFmtId="3" fontId="0" fillId="2" borderId="3" xfId="0" applyNumberFormat="1" applyFill="1" applyBorder="1" applyAlignment="1">
      <alignment horizontal="right"/>
    </xf>
    <xf numFmtId="3" fontId="2" fillId="2" borderId="2" xfId="0" applyNumberFormat="1" applyFont="1" applyFill="1" applyBorder="1"/>
    <xf numFmtId="3" fontId="0" fillId="2" borderId="0" xfId="0" applyNumberFormat="1" applyFill="1" applyAlignment="1">
      <alignment horizontal="right"/>
    </xf>
    <xf numFmtId="165" fontId="0" fillId="2" borderId="0" xfId="0" applyNumberFormat="1" applyFill="1"/>
    <xf numFmtId="3" fontId="0" fillId="2" borderId="5" xfId="0" applyNumberFormat="1" applyFill="1" applyBorder="1" applyAlignment="1">
      <alignment horizontal="right"/>
    </xf>
    <xf numFmtId="3" fontId="0" fillId="2" borderId="5" xfId="0" applyNumberFormat="1" applyFill="1" applyBorder="1"/>
    <xf numFmtId="0" fontId="2" fillId="2" borderId="4" xfId="0" applyFont="1" applyFill="1" applyBorder="1"/>
    <xf numFmtId="165" fontId="0" fillId="2" borderId="4" xfId="0" applyNumberFormat="1" applyFill="1" applyBorder="1"/>
    <xf numFmtId="0" fontId="2" fillId="2" borderId="3" xfId="0" applyFont="1" applyFill="1" applyBorder="1"/>
    <xf numFmtId="165" fontId="0" fillId="2" borderId="3" xfId="0" applyNumberFormat="1" applyFill="1" applyBorder="1"/>
    <xf numFmtId="0" fontId="0" fillId="2" borderId="4" xfId="0" applyFill="1" applyBorder="1"/>
    <xf numFmtId="1" fontId="0" fillId="2" borderId="4" xfId="0" applyNumberFormat="1" applyFill="1" applyBorder="1"/>
    <xf numFmtId="3" fontId="0" fillId="0" borderId="0" xfId="0" applyNumberFormat="1"/>
    <xf numFmtId="3" fontId="5" fillId="2" borderId="3" xfId="0" applyNumberFormat="1" applyFont="1" applyFill="1" applyBorder="1" applyAlignment="1">
      <alignment horizontal="right"/>
    </xf>
    <xf numFmtId="0" fontId="5" fillId="2" borderId="0" xfId="0" applyFont="1" applyFill="1"/>
    <xf numFmtId="0" fontId="2" fillId="2" borderId="0" xfId="0" applyFont="1" applyFill="1" applyAlignment="1">
      <alignment horizontal="right"/>
    </xf>
    <xf numFmtId="0" fontId="2" fillId="0" borderId="0" xfId="0" applyFont="1"/>
    <xf numFmtId="0" fontId="0" fillId="2" borderId="0" xfId="0" applyFill="1" applyAlignment="1">
      <alignment horizontal="left"/>
    </xf>
    <xf numFmtId="165" fontId="0" fillId="2" borderId="0" xfId="0" applyNumberFormat="1" applyFill="1" applyAlignment="1">
      <alignment horizontal="left"/>
    </xf>
    <xf numFmtId="0" fontId="2" fillId="2" borderId="6" xfId="0" applyFont="1" applyFill="1" applyBorder="1"/>
    <xf numFmtId="0" fontId="0" fillId="2" borderId="1" xfId="0" applyFill="1" applyBorder="1" applyAlignment="1">
      <alignment wrapText="1"/>
    </xf>
    <xf numFmtId="1" fontId="0" fillId="2" borderId="0" xfId="0" applyNumberFormat="1" applyFill="1" applyAlignment="1">
      <alignment horizontal="right"/>
    </xf>
    <xf numFmtId="165" fontId="2" fillId="2" borderId="6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8" fillId="2" borderId="5" xfId="0" applyFont="1" applyFill="1" applyBorder="1"/>
    <xf numFmtId="0" fontId="8" fillId="2" borderId="0" xfId="0" applyFont="1" applyFill="1"/>
    <xf numFmtId="1" fontId="0" fillId="2" borderId="1" xfId="0" applyNumberFormat="1" applyFill="1" applyBorder="1" applyAlignment="1">
      <alignment horizontal="right"/>
    </xf>
    <xf numFmtId="0" fontId="0" fillId="2" borderId="6" xfId="0" applyFill="1" applyBorder="1"/>
    <xf numFmtId="1" fontId="0" fillId="2" borderId="6" xfId="0" applyNumberFormat="1" applyFill="1" applyBorder="1" applyAlignment="1">
      <alignment horizontal="right"/>
    </xf>
    <xf numFmtId="0" fontId="8" fillId="2" borderId="3" xfId="0" applyFont="1" applyFill="1" applyBorder="1"/>
    <xf numFmtId="14" fontId="2" fillId="2" borderId="0" xfId="0" applyNumberFormat="1" applyFont="1" applyFill="1" applyAlignment="1">
      <alignment horizontal="right"/>
    </xf>
    <xf numFmtId="9" fontId="2" fillId="0" borderId="0" xfId="1" applyFont="1" applyFill="1" applyBorder="1"/>
    <xf numFmtId="0" fontId="2" fillId="2" borderId="0" xfId="0" applyFont="1" applyFill="1" applyAlignment="1">
      <alignment horizontal="center"/>
    </xf>
    <xf numFmtId="165" fontId="2" fillId="2" borderId="0" xfId="0" applyNumberFormat="1" applyFont="1" applyFill="1" applyAlignment="1">
      <alignment horizontal="right"/>
    </xf>
    <xf numFmtId="3" fontId="0" fillId="0" borderId="1" xfId="0" applyNumberFormat="1" applyBorder="1"/>
    <xf numFmtId="164" fontId="2" fillId="0" borderId="0" xfId="1" applyNumberFormat="1" applyFont="1" applyFill="1"/>
    <xf numFmtId="165" fontId="2" fillId="0" borderId="0" xfId="0" applyNumberFormat="1" applyFont="1"/>
    <xf numFmtId="1" fontId="0" fillId="0" borderId="0" xfId="0" applyNumberFormat="1"/>
    <xf numFmtId="0" fontId="0" fillId="0" borderId="1" xfId="0" applyBorder="1"/>
    <xf numFmtId="164" fontId="2" fillId="0" borderId="0" xfId="1" applyNumberFormat="1" applyFont="1" applyFill="1" applyBorder="1"/>
    <xf numFmtId="1" fontId="0" fillId="0" borderId="1" xfId="0" applyNumberFormat="1" applyBorder="1"/>
    <xf numFmtId="9" fontId="6" fillId="0" borderId="0" xfId="1" applyFont="1" applyFill="1" applyBorder="1"/>
    <xf numFmtId="0" fontId="0" fillId="0" borderId="0" xfId="0" applyAlignment="1">
      <alignment horizontal="right"/>
    </xf>
    <xf numFmtId="3" fontId="2" fillId="0" borderId="0" xfId="0" applyNumberFormat="1" applyFont="1"/>
    <xf numFmtId="166" fontId="2" fillId="0" borderId="0" xfId="0" applyNumberFormat="1" applyFont="1"/>
    <xf numFmtId="9" fontId="2" fillId="0" borderId="0" xfId="1" applyFont="1" applyFill="1"/>
    <xf numFmtId="9" fontId="6" fillId="0" borderId="0" xfId="1" applyFont="1" applyFill="1"/>
    <xf numFmtId="0" fontId="9" fillId="2" borderId="0" xfId="0" applyFont="1" applyFill="1"/>
    <xf numFmtId="14" fontId="6" fillId="2" borderId="0" xfId="0" applyNumberFormat="1" applyFont="1" applyFill="1" applyAlignment="1">
      <alignment horizontal="right"/>
    </xf>
    <xf numFmtId="14" fontId="6" fillId="2" borderId="0" xfId="0" applyNumberFormat="1" applyFont="1" applyFill="1"/>
    <xf numFmtId="0" fontId="5" fillId="0" borderId="0" xfId="0" applyFont="1"/>
    <xf numFmtId="2" fontId="2" fillId="0" borderId="0" xfId="0" applyNumberFormat="1" applyFont="1"/>
    <xf numFmtId="0" fontId="4" fillId="0" borderId="0" xfId="0" applyFont="1"/>
    <xf numFmtId="14" fontId="2" fillId="0" borderId="0" xfId="0" applyNumberFormat="1" applyFont="1"/>
    <xf numFmtId="3" fontId="0" fillId="0" borderId="3" xfId="0" applyNumberFormat="1" applyBorder="1"/>
    <xf numFmtId="3" fontId="2" fillId="0" borderId="2" xfId="0" applyNumberFormat="1" applyFont="1" applyBorder="1"/>
    <xf numFmtId="0" fontId="2" fillId="0" borderId="2" xfId="0" applyFont="1" applyBorder="1"/>
    <xf numFmtId="165" fontId="0" fillId="0" borderId="4" xfId="0" applyNumberFormat="1" applyBorder="1"/>
    <xf numFmtId="165" fontId="0" fillId="0" borderId="3" xfId="0" applyNumberFormat="1" applyBorder="1"/>
    <xf numFmtId="1" fontId="0" fillId="0" borderId="4" xfId="0" applyNumberFormat="1" applyBorder="1"/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1" fontId="0" fillId="0" borderId="6" xfId="0" applyNumberFormat="1" applyBorder="1" applyAlignment="1">
      <alignment horizontal="right"/>
    </xf>
    <xf numFmtId="1" fontId="0" fillId="0" borderId="1" xfId="0" applyNumberFormat="1" applyBorder="1" applyAlignment="1">
      <alignment horizontal="right"/>
    </xf>
    <xf numFmtId="1" fontId="0" fillId="0" borderId="0" xfId="0" applyNumberFormat="1" applyAlignment="1">
      <alignment horizontal="right"/>
    </xf>
    <xf numFmtId="165" fontId="2" fillId="0" borderId="6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3" borderId="0" xfId="0" applyFont="1" applyFill="1"/>
    <xf numFmtId="1" fontId="5" fillId="3" borderId="0" xfId="0" applyNumberFormat="1" applyFont="1" applyFill="1"/>
    <xf numFmtId="3" fontId="5" fillId="3" borderId="1" xfId="0" applyNumberFormat="1" applyFont="1" applyFill="1" applyBorder="1"/>
    <xf numFmtId="164" fontId="2" fillId="3" borderId="0" xfId="1" applyNumberFormat="1" applyFont="1" applyFill="1"/>
    <xf numFmtId="3" fontId="5" fillId="3" borderId="0" xfId="0" applyNumberFormat="1" applyFont="1" applyFill="1"/>
    <xf numFmtId="1" fontId="5" fillId="3" borderId="1" xfId="0" applyNumberFormat="1" applyFont="1" applyFill="1" applyBorder="1"/>
    <xf numFmtId="165" fontId="2" fillId="3" borderId="0" xfId="0" applyNumberFormat="1" applyFont="1" applyFill="1"/>
    <xf numFmtId="164" fontId="2" fillId="3" borderId="6" xfId="1" applyNumberFormat="1" applyFont="1" applyFill="1" applyBorder="1"/>
    <xf numFmtId="9" fontId="6" fillId="3" borderId="0" xfId="1" applyFont="1" applyFill="1" applyBorder="1"/>
    <xf numFmtId="1" fontId="0" fillId="3" borderId="1" xfId="0" applyNumberFormat="1" applyFill="1" applyBorder="1"/>
    <xf numFmtId="2" fontId="2" fillId="3" borderId="0" xfId="0" applyNumberFormat="1" applyFont="1" applyFill="1"/>
    <xf numFmtId="3" fontId="0" fillId="3" borderId="0" xfId="0" applyNumberFormat="1" applyFill="1"/>
    <xf numFmtId="0" fontId="5" fillId="3" borderId="0" xfId="0" applyFont="1" applyFill="1" applyAlignment="1">
      <alignment horizontal="right"/>
    </xf>
    <xf numFmtId="3" fontId="2" fillId="3" borderId="0" xfId="0" applyNumberFormat="1" applyFont="1" applyFill="1"/>
    <xf numFmtId="1" fontId="5" fillId="3" borderId="0" xfId="0" applyNumberFormat="1" applyFont="1" applyFill="1" applyAlignment="1">
      <alignment horizontal="right"/>
    </xf>
    <xf numFmtId="0" fontId="5" fillId="3" borderId="1" xfId="0" applyFont="1" applyFill="1" applyBorder="1"/>
    <xf numFmtId="166" fontId="2" fillId="3" borderId="0" xfId="0" applyNumberFormat="1" applyFont="1" applyFill="1"/>
    <xf numFmtId="3" fontId="6" fillId="3" borderId="0" xfId="0" applyNumberFormat="1" applyFont="1" applyFill="1"/>
    <xf numFmtId="9" fontId="2" fillId="3" borderId="0" xfId="1" applyFont="1" applyFill="1"/>
    <xf numFmtId="3" fontId="0" fillId="3" borderId="1" xfId="0" applyNumberFormat="1" applyFill="1" applyBorder="1"/>
    <xf numFmtId="9" fontId="6" fillId="3" borderId="0" xfId="1" applyFont="1" applyFill="1"/>
    <xf numFmtId="3" fontId="8" fillId="0" borderId="3" xfId="0" applyNumberFormat="1" applyFont="1" applyBorder="1"/>
    <xf numFmtId="3" fontId="8" fillId="2" borderId="3" xfId="0" applyNumberFormat="1" applyFont="1" applyFill="1" applyBorder="1"/>
    <xf numFmtId="3" fontId="8" fillId="0" borderId="5" xfId="0" applyNumberFormat="1" applyFont="1" applyBorder="1"/>
    <xf numFmtId="3" fontId="8" fillId="2" borderId="5" xfId="0" applyNumberFormat="1" applyFont="1" applyFill="1" applyBorder="1"/>
    <xf numFmtId="3" fontId="8" fillId="0" borderId="0" xfId="0" applyNumberFormat="1" applyFont="1"/>
    <xf numFmtId="3" fontId="8" fillId="2" borderId="0" xfId="0" applyNumberFormat="1" applyFont="1" applyFill="1"/>
  </cellXfs>
  <cellStyles count="3">
    <cellStyle name="Normal" xfId="0" builtinId="0"/>
    <cellStyle name="Normal 2" xfId="2" xr:uid="{5794D730-6657-400C-BB1E-ADC2B4D7C4D6}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18FEB-61CF-48AB-A4F1-72D5F47570E1}">
  <dimension ref="A1:AL1386"/>
  <sheetViews>
    <sheetView showGridLines="0" tabSelected="1" topLeftCell="G1" zoomScale="85" zoomScaleNormal="85" workbookViewId="0">
      <pane ySplit="5" topLeftCell="A6" activePane="bottomLeft" state="frozen"/>
      <selection pane="bottomLeft" activeCell="U33" sqref="U33"/>
    </sheetView>
  </sheetViews>
  <sheetFormatPr defaultRowHeight="15" x14ac:dyDescent="0.25"/>
  <cols>
    <col min="1" max="1" width="10.85546875" style="1" customWidth="1"/>
    <col min="2" max="2" width="76.7109375" style="1" bestFit="1" customWidth="1"/>
    <col min="3" max="3" width="58.5703125" style="1" customWidth="1"/>
    <col min="4" max="6" width="18.42578125" style="30" customWidth="1"/>
    <col min="7" max="7" width="18.42578125" style="1" customWidth="1"/>
    <col min="8" max="14" width="18.140625" style="1" customWidth="1"/>
    <col min="17" max="18" width="44.42578125" style="1" customWidth="1"/>
    <col min="19" max="21" width="19.42578125" style="1" customWidth="1"/>
    <col min="22" max="23" width="14.5703125" style="1" customWidth="1"/>
    <col min="24" max="24" width="14.28515625" style="1" customWidth="1"/>
    <col min="25" max="25" width="1.140625" style="1" customWidth="1"/>
    <col min="26" max="26" width="14.42578125" style="1" customWidth="1"/>
    <col min="27" max="27" width="20.42578125" style="1" customWidth="1"/>
    <col min="28" max="28" width="1.140625" style="1" hidden="1" customWidth="1"/>
    <col min="29" max="33" width="14.42578125" style="1" customWidth="1"/>
    <col min="34" max="35" width="16.7109375" bestFit="1" customWidth="1"/>
  </cols>
  <sheetData>
    <row r="1" spans="1:33" ht="21" x14ac:dyDescent="0.35">
      <c r="B1" s="11" t="s">
        <v>33</v>
      </c>
      <c r="C1" s="11" t="s">
        <v>76</v>
      </c>
      <c r="D1" s="63"/>
      <c r="E1" s="63"/>
      <c r="F1" s="63"/>
      <c r="G1" s="11"/>
      <c r="H1" s="11"/>
    </row>
    <row r="2" spans="1:33" ht="21" x14ac:dyDescent="0.35">
      <c r="A2" s="11"/>
      <c r="C2" s="11"/>
      <c r="D2" s="63"/>
      <c r="E2" s="63"/>
      <c r="F2" s="63"/>
      <c r="G2" s="11"/>
      <c r="H2" s="11"/>
    </row>
    <row r="3" spans="1:33" ht="21" x14ac:dyDescent="0.35">
      <c r="A3" s="11"/>
      <c r="C3" s="11"/>
      <c r="D3" s="63"/>
      <c r="E3" s="63"/>
      <c r="F3" s="63"/>
      <c r="G3" s="11"/>
      <c r="H3" s="11"/>
      <c r="S3"/>
      <c r="T3"/>
      <c r="U3"/>
    </row>
    <row r="4" spans="1:33" x14ac:dyDescent="0.25">
      <c r="D4" s="64" t="s">
        <v>138</v>
      </c>
      <c r="E4" s="64" t="s">
        <v>99</v>
      </c>
      <c r="F4" s="64" t="s">
        <v>109</v>
      </c>
      <c r="G4" s="46" t="s">
        <v>100</v>
      </c>
      <c r="H4" s="46" t="s">
        <v>98</v>
      </c>
      <c r="I4" s="46" t="s">
        <v>99</v>
      </c>
      <c r="S4"/>
      <c r="T4"/>
      <c r="U4"/>
    </row>
    <row r="5" spans="1:33" ht="21" x14ac:dyDescent="0.35">
      <c r="D5" s="65">
        <v>45473</v>
      </c>
      <c r="E5" s="65">
        <v>45382</v>
      </c>
      <c r="F5" s="65">
        <v>45291</v>
      </c>
      <c r="G5" s="8">
        <v>45199</v>
      </c>
      <c r="H5" s="8">
        <v>45107</v>
      </c>
      <c r="I5" s="8">
        <v>45016</v>
      </c>
      <c r="J5" s="8">
        <v>44926</v>
      </c>
      <c r="K5" s="8">
        <v>44834</v>
      </c>
      <c r="L5" s="8">
        <v>44742</v>
      </c>
      <c r="M5" s="8">
        <v>44651</v>
      </c>
      <c r="N5" s="8">
        <v>44561</v>
      </c>
      <c r="Q5" s="12"/>
      <c r="R5" s="12"/>
      <c r="S5" s="68"/>
      <c r="T5" s="68"/>
      <c r="U5" s="68"/>
      <c r="V5" s="12"/>
      <c r="W5" s="12"/>
      <c r="X5" s="12"/>
      <c r="Y5" s="12"/>
      <c r="Z5" s="12"/>
      <c r="AA5" s="12"/>
      <c r="AB5" s="12"/>
      <c r="AC5" s="12"/>
      <c r="AD5" s="8"/>
      <c r="AE5" s="8"/>
      <c r="AF5" s="8"/>
      <c r="AG5" s="8"/>
    </row>
    <row r="6" spans="1:33" ht="21" x14ac:dyDescent="0.35">
      <c r="B6" s="2" t="s">
        <v>14</v>
      </c>
      <c r="C6" s="2" t="s">
        <v>55</v>
      </c>
      <c r="D6" s="84"/>
      <c r="E6" s="1"/>
      <c r="F6" s="1"/>
      <c r="Q6" s="12" t="s">
        <v>101</v>
      </c>
      <c r="R6" s="12"/>
      <c r="S6" s="69">
        <v>45473</v>
      </c>
      <c r="T6" s="69">
        <v>45382</v>
      </c>
      <c r="U6" s="69">
        <v>45291</v>
      </c>
      <c r="V6" s="8">
        <v>45199</v>
      </c>
      <c r="W6" s="8">
        <v>45107</v>
      </c>
      <c r="X6" s="8">
        <v>45016</v>
      </c>
      <c r="Y6" s="8"/>
      <c r="Z6" s="8">
        <v>44926</v>
      </c>
      <c r="AA6" s="8">
        <v>44834</v>
      </c>
      <c r="AB6" s="8"/>
      <c r="AC6" s="8">
        <v>44742</v>
      </c>
      <c r="AD6" s="8">
        <v>44651</v>
      </c>
      <c r="AE6" s="8">
        <v>44561</v>
      </c>
      <c r="AF6" s="8">
        <v>44377</v>
      </c>
      <c r="AG6" s="8">
        <v>44286</v>
      </c>
    </row>
    <row r="7" spans="1:33" x14ac:dyDescent="0.25">
      <c r="A7" s="1" t="s">
        <v>12</v>
      </c>
      <c r="B7" s="1" t="s">
        <v>0</v>
      </c>
      <c r="C7" s="33" t="s">
        <v>61</v>
      </c>
      <c r="D7" s="85">
        <v>322.76</v>
      </c>
      <c r="E7" s="10">
        <v>575</v>
      </c>
      <c r="F7" s="10">
        <v>-7.9950000000000001</v>
      </c>
      <c r="G7" s="10">
        <v>116.5</v>
      </c>
      <c r="H7" s="10">
        <v>30.6</v>
      </c>
      <c r="I7" s="10">
        <v>12</v>
      </c>
      <c r="J7" s="10">
        <f>322801/1000</f>
        <v>322.80099999999999</v>
      </c>
      <c r="K7" s="10">
        <v>217.4</v>
      </c>
      <c r="L7" s="10">
        <v>504</v>
      </c>
      <c r="M7" s="10">
        <v>620</v>
      </c>
      <c r="N7" s="10">
        <v>293</v>
      </c>
      <c r="Q7" s="14" t="s">
        <v>42</v>
      </c>
      <c r="R7" s="14" t="s">
        <v>81</v>
      </c>
      <c r="S7" s="70">
        <f>D23</f>
        <v>3167.7109999999998</v>
      </c>
      <c r="T7" s="70">
        <f>E23</f>
        <v>3070.895</v>
      </c>
      <c r="U7" s="70">
        <v>3684</v>
      </c>
      <c r="V7" s="15">
        <v>2608</v>
      </c>
      <c r="W7" s="15">
        <v>2114</v>
      </c>
      <c r="X7" s="15">
        <v>2099.9</v>
      </c>
      <c r="Y7" s="15"/>
      <c r="Z7" s="15">
        <f>1866926754/1000000</f>
        <v>1866.9267540000001</v>
      </c>
      <c r="AA7" s="15">
        <v>1876.195262</v>
      </c>
      <c r="AB7" s="15"/>
      <c r="AC7" s="15">
        <v>1817.226044</v>
      </c>
      <c r="AD7" s="6">
        <v>1212</v>
      </c>
      <c r="AE7" s="6">
        <v>1049</v>
      </c>
      <c r="AF7" s="15">
        <v>624</v>
      </c>
      <c r="AG7" s="15">
        <v>493</v>
      </c>
    </row>
    <row r="8" spans="1:33" x14ac:dyDescent="0.25">
      <c r="A8" s="3" t="s">
        <v>13</v>
      </c>
      <c r="B8" s="3" t="s">
        <v>1</v>
      </c>
      <c r="C8" s="36" t="s">
        <v>62</v>
      </c>
      <c r="D8" s="86">
        <f>5851.531/2</f>
        <v>2925.7655</v>
      </c>
      <c r="E8" s="7">
        <v>2877</v>
      </c>
      <c r="F8" s="7">
        <v>2274.1356660000001</v>
      </c>
      <c r="G8" s="7">
        <v>2236</v>
      </c>
      <c r="H8" s="7">
        <v>1989</v>
      </c>
      <c r="I8" s="7">
        <v>1982</v>
      </c>
      <c r="J8" s="7">
        <f>(1864450863+1049260676)/2/1000000</f>
        <v>1456.8557695</v>
      </c>
      <c r="K8" s="7">
        <v>1847</v>
      </c>
      <c r="L8" s="7">
        <v>1434</v>
      </c>
      <c r="M8" s="7">
        <v>1130.5</v>
      </c>
      <c r="N8" s="7">
        <v>759.5</v>
      </c>
      <c r="Q8" s="45" t="s">
        <v>36</v>
      </c>
      <c r="R8" s="45" t="s">
        <v>93</v>
      </c>
      <c r="S8" s="105"/>
      <c r="T8" s="105"/>
      <c r="U8" s="105"/>
      <c r="V8" s="10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</row>
    <row r="9" spans="1:33" x14ac:dyDescent="0.25">
      <c r="A9" s="2" t="s">
        <v>15</v>
      </c>
      <c r="B9" s="2" t="s">
        <v>14</v>
      </c>
      <c r="C9" s="2" t="s">
        <v>55</v>
      </c>
      <c r="D9" s="87">
        <f>D7/D8</f>
        <v>0.11031642829885033</v>
      </c>
      <c r="E9" s="51">
        <f>E7/E8</f>
        <v>0.19986096628432395</v>
      </c>
      <c r="F9" s="51">
        <v>-3.5156213938909307E-3</v>
      </c>
      <c r="G9" s="51">
        <f t="shared" ref="G9:K9" si="0">G7/G8</f>
        <v>5.210196779964222E-2</v>
      </c>
      <c r="H9" s="5">
        <f t="shared" si="0"/>
        <v>1.5384615384615385E-2</v>
      </c>
      <c r="I9" s="5">
        <f t="shared" si="0"/>
        <v>6.0544904137235112E-3</v>
      </c>
      <c r="J9" s="51">
        <f t="shared" si="0"/>
        <v>0.22157375270634161</v>
      </c>
      <c r="K9" s="5">
        <f t="shared" si="0"/>
        <v>0.11770438548998376</v>
      </c>
      <c r="L9" s="5">
        <v>0.33300000000000002</v>
      </c>
      <c r="M9" s="5">
        <v>0.54800000000000004</v>
      </c>
      <c r="N9" s="5">
        <v>0.38500000000000001</v>
      </c>
      <c r="Q9" s="14" t="s">
        <v>37</v>
      </c>
      <c r="R9" s="14" t="s">
        <v>82</v>
      </c>
      <c r="S9" s="70">
        <v>-1.74</v>
      </c>
      <c r="T9" s="70">
        <v>-12.3</v>
      </c>
      <c r="U9" s="70">
        <v>11.9</v>
      </c>
      <c r="V9" s="15">
        <v>-36.700000000000003</v>
      </c>
      <c r="W9" s="29">
        <v>-28</v>
      </c>
      <c r="X9" s="29">
        <v>-7.8</v>
      </c>
      <c r="Y9" s="29"/>
      <c r="Z9" s="29">
        <v>-9.6999999999999993</v>
      </c>
      <c r="AA9" s="29">
        <v>-10.6</v>
      </c>
      <c r="AB9" s="29"/>
      <c r="AC9" s="16">
        <v>-2</v>
      </c>
      <c r="AD9" s="16">
        <v>0</v>
      </c>
      <c r="AE9" s="16" t="s">
        <v>34</v>
      </c>
      <c r="AF9" s="16" t="s">
        <v>34</v>
      </c>
      <c r="AG9" s="16" t="s">
        <v>34</v>
      </c>
    </row>
    <row r="10" spans="1:33" x14ac:dyDescent="0.25">
      <c r="D10" s="84"/>
      <c r="E10" s="1"/>
      <c r="F10" s="1"/>
      <c r="Q10" s="1" t="s">
        <v>38</v>
      </c>
      <c r="R10" s="1" t="s">
        <v>84</v>
      </c>
      <c r="S10" s="28">
        <v>227.9</v>
      </c>
      <c r="T10" s="28">
        <f>225614/1000</f>
        <v>225.614</v>
      </c>
      <c r="U10" s="28">
        <v>193.9</v>
      </c>
      <c r="V10" s="6">
        <v>206</v>
      </c>
      <c r="W10" s="6">
        <v>187</v>
      </c>
      <c r="X10" s="6">
        <v>185.1</v>
      </c>
      <c r="Y10" s="6"/>
      <c r="Z10" s="6">
        <f>185041351/1000000</f>
        <v>185.04135099999999</v>
      </c>
      <c r="AA10" s="6">
        <v>166.4</v>
      </c>
      <c r="AB10" s="6"/>
      <c r="AC10" s="6">
        <v>156</v>
      </c>
      <c r="AD10" s="6">
        <v>128</v>
      </c>
      <c r="AE10" s="6">
        <v>90</v>
      </c>
      <c r="AF10" s="6">
        <v>37</v>
      </c>
      <c r="AG10" s="6">
        <v>15</v>
      </c>
    </row>
    <row r="11" spans="1:33" x14ac:dyDescent="0.25">
      <c r="B11" s="2" t="s">
        <v>17</v>
      </c>
      <c r="C11" s="2" t="s">
        <v>56</v>
      </c>
      <c r="D11" s="84"/>
      <c r="E11" s="1"/>
      <c r="F11" s="1"/>
      <c r="Q11" s="13" t="s">
        <v>43</v>
      </c>
      <c r="R11" s="13" t="s">
        <v>83</v>
      </c>
      <c r="S11" s="71">
        <f>SUM(S7:S10)</f>
        <v>3393.8710000000001</v>
      </c>
      <c r="T11" s="71">
        <f>SUM(T7:T10)</f>
        <v>3284.2089999999998</v>
      </c>
      <c r="U11" s="71">
        <v>2890</v>
      </c>
      <c r="V11" s="17">
        <f>SUM(V7:V10)</f>
        <v>2777.3</v>
      </c>
      <c r="W11" s="17">
        <f>SUM(W7:W10)</f>
        <v>2273</v>
      </c>
      <c r="X11" s="17">
        <f>SUM(X7:X10)</f>
        <v>2277.1999999999998</v>
      </c>
      <c r="Y11" s="17"/>
      <c r="Z11" s="17">
        <f>SUM(Z7:Z10)</f>
        <v>2042.2681050000001</v>
      </c>
      <c r="AA11" s="17">
        <f t="shared" ref="AA11:AC11" si="1">SUM(AA7:AA10)</f>
        <v>2031.9952620000001</v>
      </c>
      <c r="AB11" s="17"/>
      <c r="AC11" s="17">
        <f t="shared" si="1"/>
        <v>1971.226044</v>
      </c>
      <c r="AD11" s="17">
        <f>SUM(AD7:AD10)</f>
        <v>1340</v>
      </c>
      <c r="AE11" s="17">
        <f>SUM(AE7:AE10)</f>
        <v>1139</v>
      </c>
      <c r="AF11" s="17">
        <f>SUM(AF7:AF10)</f>
        <v>661</v>
      </c>
      <c r="AG11" s="17">
        <f>SUM(AG7:AG10)</f>
        <v>508</v>
      </c>
    </row>
    <row r="12" spans="1:33" x14ac:dyDescent="0.25">
      <c r="A12" s="1" t="s">
        <v>12</v>
      </c>
      <c r="B12" s="1" t="s">
        <v>2</v>
      </c>
      <c r="C12" s="1" t="s">
        <v>63</v>
      </c>
      <c r="D12" s="88">
        <v>2976.03</v>
      </c>
      <c r="E12" s="6">
        <v>2935</v>
      </c>
      <c r="F12" s="6">
        <v>2478</v>
      </c>
      <c r="G12" s="6">
        <v>2596</v>
      </c>
      <c r="H12" s="6">
        <v>2624</v>
      </c>
      <c r="I12" s="6">
        <v>2672</v>
      </c>
      <c r="J12" s="6">
        <v>2605</v>
      </c>
      <c r="K12" s="6">
        <v>2428</v>
      </c>
      <c r="L12" s="6">
        <v>2328</v>
      </c>
      <c r="M12" s="6">
        <v>1812</v>
      </c>
      <c r="N12" s="6">
        <v>1686</v>
      </c>
      <c r="Q12" s="40" t="s">
        <v>39</v>
      </c>
      <c r="R12" s="40" t="s">
        <v>89</v>
      </c>
      <c r="S12" s="107"/>
      <c r="T12" s="107"/>
      <c r="U12" s="107"/>
      <c r="V12" s="108"/>
      <c r="W12" s="20"/>
      <c r="X12" s="20"/>
      <c r="Y12" s="20"/>
      <c r="Z12" s="20"/>
      <c r="AA12" s="20"/>
      <c r="AB12" s="20"/>
      <c r="AC12" s="20"/>
      <c r="AD12" s="21"/>
      <c r="AE12" s="21"/>
      <c r="AF12" s="20"/>
      <c r="AG12" s="20"/>
    </row>
    <row r="13" spans="1:33" x14ac:dyDescent="0.25">
      <c r="A13" s="1" t="s">
        <v>13</v>
      </c>
      <c r="B13" s="1" t="s">
        <v>3</v>
      </c>
      <c r="C13" t="s">
        <v>92</v>
      </c>
      <c r="D13" s="85">
        <v>219.01599999999999</v>
      </c>
      <c r="E13" s="6">
        <v>289</v>
      </c>
      <c r="F13" s="6">
        <v>29</v>
      </c>
      <c r="G13" s="6">
        <v>465</v>
      </c>
      <c r="H13" s="6">
        <v>29</v>
      </c>
      <c r="I13" s="6">
        <v>62</v>
      </c>
      <c r="J13" s="6">
        <v>52</v>
      </c>
      <c r="K13" s="6">
        <v>130</v>
      </c>
      <c r="L13" s="6">
        <v>130</v>
      </c>
      <c r="M13" s="6">
        <v>72</v>
      </c>
      <c r="N13" s="6">
        <v>218</v>
      </c>
      <c r="Q13" s="14" t="s">
        <v>46</v>
      </c>
      <c r="R13" s="14" t="s">
        <v>86</v>
      </c>
      <c r="S13" s="70">
        <v>-0.63041000000000003</v>
      </c>
      <c r="T13" s="70">
        <v>-0.7</v>
      </c>
      <c r="U13" s="70">
        <v>-0.8</v>
      </c>
      <c r="V13" s="15">
        <v>-1</v>
      </c>
      <c r="W13" s="16">
        <v>-1</v>
      </c>
      <c r="X13" s="16">
        <v>-1.4</v>
      </c>
      <c r="Y13" s="16"/>
      <c r="Z13" s="16">
        <f>-1488265/1000000</f>
        <v>-1.4882649999999999</v>
      </c>
      <c r="AA13" s="16">
        <v>-2</v>
      </c>
      <c r="AB13" s="16"/>
      <c r="AC13" s="16">
        <v>-1.6</v>
      </c>
      <c r="AD13" s="15">
        <v>-1</v>
      </c>
      <c r="AE13" s="15">
        <v>-1</v>
      </c>
      <c r="AF13" s="16">
        <v>0</v>
      </c>
      <c r="AG13" s="16" t="s">
        <v>34</v>
      </c>
    </row>
    <row r="14" spans="1:33" x14ac:dyDescent="0.25">
      <c r="A14" s="3" t="s">
        <v>16</v>
      </c>
      <c r="B14" s="3" t="s">
        <v>4</v>
      </c>
      <c r="C14" s="36" t="s">
        <v>64</v>
      </c>
      <c r="D14" s="86">
        <v>6258.67</v>
      </c>
      <c r="E14" s="7">
        <v>6001</v>
      </c>
      <c r="F14" s="7">
        <v>5386</v>
      </c>
      <c r="G14" s="7">
        <v>4996</v>
      </c>
      <c r="H14" s="7">
        <v>4918</v>
      </c>
      <c r="I14" s="7">
        <v>4927</v>
      </c>
      <c r="J14" s="7">
        <v>4623</v>
      </c>
      <c r="K14" s="7">
        <v>4348</v>
      </c>
      <c r="L14" s="7">
        <v>4185</v>
      </c>
      <c r="M14" s="7">
        <v>3075</v>
      </c>
      <c r="N14" s="7">
        <v>2607</v>
      </c>
      <c r="Q14" s="1" t="s">
        <v>102</v>
      </c>
      <c r="R14" s="1" t="s">
        <v>85</v>
      </c>
      <c r="S14" s="28">
        <v>-202.9</v>
      </c>
      <c r="T14" s="28">
        <v>-199.1</v>
      </c>
      <c r="U14" s="28">
        <v>-178.4</v>
      </c>
      <c r="V14" s="6">
        <v>-172</v>
      </c>
      <c r="W14" s="28">
        <v>-168</v>
      </c>
      <c r="X14" s="28">
        <v>-168.6</v>
      </c>
      <c r="Y14" s="28"/>
      <c r="Z14" s="28">
        <v>-162.30000000000001</v>
      </c>
      <c r="AA14" s="28">
        <v>-151</v>
      </c>
      <c r="AB14" s="28"/>
      <c r="AC14" s="6">
        <v>-148.04</v>
      </c>
      <c r="AD14" s="6">
        <v>-105</v>
      </c>
      <c r="AE14" s="6">
        <v>-89</v>
      </c>
      <c r="AF14" s="6">
        <v>-42.4</v>
      </c>
      <c r="AG14" s="6">
        <v>-31</v>
      </c>
    </row>
    <row r="15" spans="1:33" x14ac:dyDescent="0.25">
      <c r="A15" s="2" t="s">
        <v>19</v>
      </c>
      <c r="B15" s="2" t="s">
        <v>20</v>
      </c>
      <c r="C15" s="2" t="s">
        <v>56</v>
      </c>
      <c r="D15" s="87">
        <f t="shared" ref="D15:K15" si="2">(D12-D13)/D14</f>
        <v>0.44051116291480458</v>
      </c>
      <c r="E15" s="5">
        <f t="shared" si="2"/>
        <v>0.44092651224795865</v>
      </c>
      <c r="F15" s="5">
        <v>0.45469736353509099</v>
      </c>
      <c r="G15" s="5">
        <f t="shared" si="2"/>
        <v>0.42654123298638913</v>
      </c>
      <c r="H15" s="5">
        <f t="shared" si="2"/>
        <v>0.52765351769011792</v>
      </c>
      <c r="I15" s="5">
        <f t="shared" si="2"/>
        <v>0.52973411812461946</v>
      </c>
      <c r="J15" s="5">
        <f t="shared" si="2"/>
        <v>0.55223880597014929</v>
      </c>
      <c r="K15" s="5">
        <f t="shared" si="2"/>
        <v>0.52851885924563013</v>
      </c>
      <c r="L15" s="5">
        <v>0.52500000000000002</v>
      </c>
      <c r="M15" s="5">
        <v>0.56599999999999995</v>
      </c>
      <c r="N15" s="5">
        <v>0.56299999999999994</v>
      </c>
      <c r="Q15" s="13" t="s">
        <v>44</v>
      </c>
      <c r="R15" s="13" t="s">
        <v>87</v>
      </c>
      <c r="S15" s="71">
        <f>SUM(S11:S14)</f>
        <v>3190.3405899999998</v>
      </c>
      <c r="T15" s="71">
        <f>SUM(T11:T14)</f>
        <v>3084.4090000000001</v>
      </c>
      <c r="U15" s="71">
        <v>2711</v>
      </c>
      <c r="V15" s="17">
        <f>SUM(V11:V14)</f>
        <v>2604.3000000000002</v>
      </c>
      <c r="W15" s="17">
        <f>SUM(W11:W14)</f>
        <v>2104</v>
      </c>
      <c r="X15" s="17">
        <f>SUM(X11:X14)</f>
        <v>2107.1999999999998</v>
      </c>
      <c r="Y15" s="17"/>
      <c r="Z15" s="17">
        <f>SUM(Z11:Z14)</f>
        <v>1878.4798400000002</v>
      </c>
      <c r="AA15" s="17">
        <f>SUM(AA11:AA14)</f>
        <v>1878.9952620000001</v>
      </c>
      <c r="AB15" s="17"/>
      <c r="AC15" s="17">
        <f t="shared" ref="AC15" si="3">SUM(AC11:AC14)</f>
        <v>1821.5860440000001</v>
      </c>
      <c r="AD15" s="17">
        <f>SUM(AD11:AD14)</f>
        <v>1234</v>
      </c>
      <c r="AE15" s="17">
        <f>SUM(AE11:AE14)</f>
        <v>1049</v>
      </c>
      <c r="AF15" s="17">
        <f>SUM(AF11:AF14)</f>
        <v>618.6</v>
      </c>
      <c r="AG15" s="17">
        <f>SUM(AG11:AG14)</f>
        <v>477</v>
      </c>
    </row>
    <row r="16" spans="1:33" x14ac:dyDescent="0.25">
      <c r="D16" s="84"/>
      <c r="E16" s="1"/>
      <c r="F16" s="1"/>
      <c r="Q16" s="41" t="s">
        <v>36</v>
      </c>
      <c r="R16" s="41" t="s">
        <v>93</v>
      </c>
      <c r="S16" s="109"/>
      <c r="T16" s="109"/>
      <c r="U16" s="109"/>
      <c r="V16" s="110"/>
      <c r="W16" s="18"/>
      <c r="X16" s="18"/>
      <c r="Y16" s="18"/>
      <c r="Z16" s="18"/>
      <c r="AA16" s="18"/>
      <c r="AB16" s="18"/>
      <c r="AC16" s="18"/>
      <c r="AD16" s="6"/>
      <c r="AE16" s="6"/>
      <c r="AF16" s="18"/>
      <c r="AG16" s="18"/>
    </row>
    <row r="17" spans="1:33" x14ac:dyDescent="0.25">
      <c r="B17" s="32" t="s">
        <v>103</v>
      </c>
      <c r="C17" s="2" t="s">
        <v>104</v>
      </c>
      <c r="D17" s="84"/>
      <c r="E17"/>
      <c r="F17"/>
      <c r="G17"/>
      <c r="H17"/>
      <c r="I17"/>
      <c r="J17"/>
      <c r="K17"/>
      <c r="L17"/>
      <c r="M17"/>
      <c r="N17"/>
      <c r="Q17" s="14" t="s">
        <v>46</v>
      </c>
      <c r="R17" s="14" t="s">
        <v>86</v>
      </c>
      <c r="S17" s="70">
        <f>-S13</f>
        <v>0.63041000000000003</v>
      </c>
      <c r="T17" s="70">
        <v>-0.7</v>
      </c>
      <c r="U17" s="70">
        <v>-0.8</v>
      </c>
      <c r="V17" s="15">
        <v>1</v>
      </c>
      <c r="W17" s="16">
        <v>1</v>
      </c>
      <c r="X17" s="16">
        <v>1.4</v>
      </c>
      <c r="Y17" s="16"/>
      <c r="Z17" s="16">
        <f>1488265/1000000</f>
        <v>1.4882649999999999</v>
      </c>
      <c r="AA17" s="16">
        <v>2</v>
      </c>
      <c r="AB17" s="16"/>
      <c r="AC17" s="16" t="s">
        <v>34</v>
      </c>
      <c r="AD17" s="16">
        <v>1</v>
      </c>
      <c r="AE17" s="16">
        <v>1</v>
      </c>
      <c r="AF17" s="16" t="s">
        <v>34</v>
      </c>
      <c r="AG17" s="16" t="s">
        <v>34</v>
      </c>
    </row>
    <row r="18" spans="1:33" x14ac:dyDescent="0.25">
      <c r="A18" s="1" t="s">
        <v>12</v>
      </c>
      <c r="B18" t="s">
        <v>136</v>
      </c>
      <c r="C18" s="33" t="s">
        <v>107</v>
      </c>
      <c r="D18" s="84">
        <v>368</v>
      </c>
      <c r="E18">
        <v>350</v>
      </c>
      <c r="F18">
        <v>317</v>
      </c>
      <c r="G18">
        <v>280</v>
      </c>
      <c r="H18">
        <v>283</v>
      </c>
      <c r="I18">
        <v>283</v>
      </c>
      <c r="J18">
        <v>264</v>
      </c>
      <c r="K18">
        <v>222</v>
      </c>
      <c r="L18">
        <v>214</v>
      </c>
      <c r="M18">
        <v>148</v>
      </c>
      <c r="N18">
        <v>126</v>
      </c>
      <c r="Q18" s="14" t="s">
        <v>40</v>
      </c>
      <c r="R18" s="14" t="s">
        <v>88</v>
      </c>
      <c r="S18" s="70">
        <v>1.74</v>
      </c>
      <c r="T18" s="70">
        <f>-T9</f>
        <v>12.3</v>
      </c>
      <c r="U18" s="70">
        <v>-11.9</v>
      </c>
      <c r="V18" s="15">
        <v>37</v>
      </c>
      <c r="W18" s="16">
        <v>28</v>
      </c>
      <c r="X18" s="16">
        <v>7.8</v>
      </c>
      <c r="Y18" s="16"/>
      <c r="Z18" s="16">
        <v>10</v>
      </c>
      <c r="AA18" s="16">
        <v>11</v>
      </c>
      <c r="AB18" s="16"/>
      <c r="AC18" s="16">
        <v>2</v>
      </c>
      <c r="AD18" s="16">
        <v>0</v>
      </c>
      <c r="AE18" s="16" t="s">
        <v>34</v>
      </c>
      <c r="AF18" s="16" t="s">
        <v>34</v>
      </c>
      <c r="AG18" s="16" t="s">
        <v>34</v>
      </c>
    </row>
    <row r="19" spans="1:33" x14ac:dyDescent="0.25">
      <c r="A19" s="3" t="s">
        <v>13</v>
      </c>
      <c r="B19" s="54" t="s">
        <v>106</v>
      </c>
      <c r="C19" s="36" t="s">
        <v>108</v>
      </c>
      <c r="D19" s="86">
        <v>5823</v>
      </c>
      <c r="E19" s="50">
        <v>5643</v>
      </c>
      <c r="F19" s="50">
        <v>5071</v>
      </c>
      <c r="G19" s="50">
        <v>4681</v>
      </c>
      <c r="H19" s="50">
        <v>4688</v>
      </c>
      <c r="I19" s="50">
        <v>4694</v>
      </c>
      <c r="J19" s="50">
        <v>4290</v>
      </c>
      <c r="K19" s="50">
        <v>3800</v>
      </c>
      <c r="L19" s="50">
        <v>3651</v>
      </c>
      <c r="M19" s="50">
        <v>2575</v>
      </c>
      <c r="N19" s="50">
        <v>2088</v>
      </c>
      <c r="Q19" s="1" t="s">
        <v>41</v>
      </c>
      <c r="R19" s="1" t="s">
        <v>84</v>
      </c>
      <c r="S19" s="28">
        <v>-25.004999999999999</v>
      </c>
      <c r="T19" s="28">
        <v>-26.5</v>
      </c>
      <c r="U19" s="28">
        <v>-15.5</v>
      </c>
      <c r="V19" s="6">
        <v>-34</v>
      </c>
      <c r="W19" s="28">
        <v>-19</v>
      </c>
      <c r="X19" s="28">
        <v>-16.5</v>
      </c>
      <c r="Y19" s="28"/>
      <c r="Z19" s="28">
        <f>-Z14-Z10</f>
        <v>-22.74135099999998</v>
      </c>
      <c r="AA19" s="28">
        <f t="shared" ref="AA19:AC19" si="4">-AA14-AA10</f>
        <v>-15.400000000000006</v>
      </c>
      <c r="AB19" s="28">
        <f t="shared" si="4"/>
        <v>0</v>
      </c>
      <c r="AC19" s="28">
        <f t="shared" si="4"/>
        <v>-7.960000000000008</v>
      </c>
      <c r="AD19" s="28">
        <f>-AD14-AD10</f>
        <v>-23</v>
      </c>
      <c r="AE19" s="6">
        <v>-1</v>
      </c>
      <c r="AF19" s="28">
        <f>-AF14-AF10</f>
        <v>5.3999999999999986</v>
      </c>
      <c r="AG19" s="28">
        <f>-AG14-AG10</f>
        <v>16</v>
      </c>
    </row>
    <row r="20" spans="1:33" x14ac:dyDescent="0.25">
      <c r="A20" s="2" t="s">
        <v>15</v>
      </c>
      <c r="B20" s="32" t="s">
        <v>103</v>
      </c>
      <c r="C20" s="2" t="s">
        <v>55</v>
      </c>
      <c r="D20" s="87">
        <f t="shared" ref="D20:K20" si="5">D18/D19</f>
        <v>6.3197664434140474E-2</v>
      </c>
      <c r="E20" s="51">
        <f t="shared" si="5"/>
        <v>6.202374623427255E-2</v>
      </c>
      <c r="F20" s="51">
        <v>6.2512324985210019E-2</v>
      </c>
      <c r="G20" s="51">
        <f>G18/G19</f>
        <v>5.9816278572954497E-2</v>
      </c>
      <c r="H20" s="51">
        <f t="shared" si="5"/>
        <v>6.0366894197952221E-2</v>
      </c>
      <c r="I20" s="51">
        <f t="shared" si="5"/>
        <v>6.0289731572219854E-2</v>
      </c>
      <c r="J20" s="51">
        <f t="shared" si="5"/>
        <v>6.1538461538461542E-2</v>
      </c>
      <c r="K20" s="51">
        <f t="shared" si="5"/>
        <v>5.842105263157895E-2</v>
      </c>
      <c r="L20" s="51">
        <f t="shared" ref="L20:N20" si="6">L18/L19</f>
        <v>5.8614078334702821E-2</v>
      </c>
      <c r="M20" s="51">
        <f t="shared" si="6"/>
        <v>5.7475728155339807E-2</v>
      </c>
      <c r="N20" s="51">
        <f t="shared" si="6"/>
        <v>6.0344827586206899E-2</v>
      </c>
      <c r="Q20" s="13" t="s">
        <v>45</v>
      </c>
      <c r="R20" s="13" t="s">
        <v>90</v>
      </c>
      <c r="S20" s="71">
        <f>SUM(S15:S19)</f>
        <v>3167.7059999999997</v>
      </c>
      <c r="T20" s="71">
        <f>SUM(T15:T19)</f>
        <v>3069.5090000000005</v>
      </c>
      <c r="U20" s="71">
        <v>2684</v>
      </c>
      <c r="V20" s="17">
        <f>SUM(V15:V19)</f>
        <v>2608.3000000000002</v>
      </c>
      <c r="W20" s="17">
        <f>SUM(W15:W19)</f>
        <v>2114</v>
      </c>
      <c r="X20" s="17">
        <f>SUM(X15:X19)</f>
        <v>2099.9</v>
      </c>
      <c r="Y20" s="17"/>
      <c r="Z20" s="17">
        <f>SUM(Z15:Z19)</f>
        <v>1867.2267540000003</v>
      </c>
      <c r="AA20" s="17">
        <f>SUM(AA15:AA19)</f>
        <v>1876.595262</v>
      </c>
      <c r="AB20" s="17"/>
      <c r="AC20" s="17">
        <f t="shared" ref="AC20" si="7">SUM(AC15:AC19)</f>
        <v>1815.6260440000001</v>
      </c>
      <c r="AD20" s="17">
        <f>SUM(AD15:AD19)</f>
        <v>1212</v>
      </c>
      <c r="AE20" s="17">
        <f>SUM(AE15:AE19)</f>
        <v>1049</v>
      </c>
      <c r="AF20" s="17">
        <f>SUM(AF15:AF19)</f>
        <v>624</v>
      </c>
      <c r="AG20" s="17">
        <f>SUM(AG15:AG19)</f>
        <v>493</v>
      </c>
    </row>
    <row r="21" spans="1:33" x14ac:dyDescent="0.25">
      <c r="D21" s="84"/>
      <c r="E21"/>
      <c r="F21"/>
      <c r="G21"/>
      <c r="H21"/>
      <c r="I21"/>
      <c r="J21"/>
      <c r="K21"/>
      <c r="L21"/>
      <c r="M21"/>
      <c r="N21"/>
      <c r="Q21" s="13"/>
      <c r="R21" s="13"/>
      <c r="S21" s="72"/>
      <c r="T21" s="72"/>
      <c r="U21" s="72"/>
      <c r="V21" s="13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</row>
    <row r="22" spans="1:33" x14ac:dyDescent="0.25">
      <c r="B22" s="2" t="s">
        <v>18</v>
      </c>
      <c r="C22" s="2" t="s">
        <v>57</v>
      </c>
      <c r="D22" s="84"/>
      <c r="E22"/>
      <c r="F22"/>
      <c r="G22"/>
      <c r="H22"/>
      <c r="I22"/>
      <c r="J22"/>
      <c r="K22"/>
      <c r="L22"/>
      <c r="M22"/>
      <c r="N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</row>
    <row r="23" spans="1:33" x14ac:dyDescent="0.25">
      <c r="A23" s="1" t="s">
        <v>12</v>
      </c>
      <c r="B23" s="1" t="s">
        <v>5</v>
      </c>
      <c r="C23" s="1" t="s">
        <v>65</v>
      </c>
      <c r="D23" s="88">
        <v>3167.7109999999998</v>
      </c>
      <c r="E23" s="28">
        <v>3070.895</v>
      </c>
      <c r="F23" s="28">
        <v>2684</v>
      </c>
      <c r="G23" s="28">
        <v>2608</v>
      </c>
      <c r="H23" s="28">
        <v>2114</v>
      </c>
      <c r="I23" s="28">
        <v>2099</v>
      </c>
      <c r="J23" s="28">
        <v>1867</v>
      </c>
      <c r="K23" s="28">
        <v>1876</v>
      </c>
      <c r="L23" s="28">
        <v>1817</v>
      </c>
      <c r="M23" s="28">
        <v>1212</v>
      </c>
      <c r="N23" s="28">
        <v>1049</v>
      </c>
      <c r="S23"/>
      <c r="T23"/>
      <c r="U23"/>
    </row>
    <row r="24" spans="1:33" x14ac:dyDescent="0.25">
      <c r="A24" s="3" t="s">
        <v>13</v>
      </c>
      <c r="B24" s="3" t="s">
        <v>6</v>
      </c>
      <c r="C24" s="3" t="s">
        <v>66</v>
      </c>
      <c r="D24" s="89">
        <v>242.51300000000001</v>
      </c>
      <c r="E24" s="50">
        <v>236.85599999999999</v>
      </c>
      <c r="F24" s="50">
        <v>218</v>
      </c>
      <c r="G24" s="50">
        <v>209</v>
      </c>
      <c r="H24" s="50">
        <f>139470079/1000000</f>
        <v>139.470079</v>
      </c>
      <c r="I24" s="50">
        <f>139</f>
        <v>139</v>
      </c>
      <c r="J24" s="50">
        <f>121054/1000</f>
        <v>121.054</v>
      </c>
      <c r="K24" s="50">
        <v>120.854</v>
      </c>
      <c r="L24" s="50">
        <v>120.854</v>
      </c>
      <c r="M24" s="50">
        <v>97.141000000000005</v>
      </c>
      <c r="N24" s="50">
        <v>96.286000000000001</v>
      </c>
      <c r="Q24" s="2"/>
      <c r="R24" s="2"/>
      <c r="S24" s="32"/>
      <c r="T24" s="32"/>
      <c r="U24" s="3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1:33" x14ac:dyDescent="0.25">
      <c r="A25" s="2" t="s">
        <v>15</v>
      </c>
      <c r="B25" s="2" t="s">
        <v>18</v>
      </c>
      <c r="C25" s="2" t="s">
        <v>57</v>
      </c>
      <c r="D25" s="90">
        <f t="shared" ref="D25:K25" si="8">D23/D24</f>
        <v>13.062025540898837</v>
      </c>
      <c r="E25" s="52">
        <f t="shared" si="8"/>
        <v>12.965240483669403</v>
      </c>
      <c r="F25" s="52">
        <v>12.311926605504587</v>
      </c>
      <c r="G25" s="52">
        <f t="shared" si="8"/>
        <v>12.47846889952153</v>
      </c>
      <c r="H25" s="52">
        <f t="shared" si="8"/>
        <v>15.157372930146545</v>
      </c>
      <c r="I25" s="52">
        <f t="shared" si="8"/>
        <v>15.100719424460431</v>
      </c>
      <c r="J25" s="52">
        <f t="shared" si="8"/>
        <v>15.422869132783717</v>
      </c>
      <c r="K25" s="52">
        <f t="shared" si="8"/>
        <v>15.522862296655468</v>
      </c>
      <c r="L25" s="52">
        <v>15.042899999999999</v>
      </c>
      <c r="M25" s="52">
        <v>12.5</v>
      </c>
      <c r="N25" s="52">
        <v>10.9</v>
      </c>
      <c r="Q25" s="2"/>
      <c r="R25" s="2"/>
      <c r="S25" s="32"/>
      <c r="T25" s="32"/>
      <c r="U25" s="32"/>
      <c r="V25" s="2"/>
    </row>
    <row r="26" spans="1:33" x14ac:dyDescent="0.25">
      <c r="D26" s="84"/>
      <c r="E26"/>
      <c r="F26"/>
      <c r="G26"/>
      <c r="H26"/>
      <c r="I26"/>
      <c r="J26"/>
      <c r="K26"/>
      <c r="L26"/>
      <c r="M26"/>
      <c r="N26"/>
      <c r="Q26" s="22" t="s">
        <v>47</v>
      </c>
      <c r="R26" s="22" t="s">
        <v>95</v>
      </c>
      <c r="S26" s="73">
        <f>S11/S30</f>
        <v>13.994594104233588</v>
      </c>
      <c r="T26" s="73">
        <f>T11/T30</f>
        <v>13.865846759212348</v>
      </c>
      <c r="U26" s="73">
        <v>13.3</v>
      </c>
      <c r="V26" s="23">
        <f>V11/V30</f>
        <v>13.275487839642624</v>
      </c>
      <c r="W26" s="23">
        <f>W11/W30</f>
        <v>16.2974023984026</v>
      </c>
      <c r="X26" s="23">
        <f>X11/X30</f>
        <v>16.327516384356532</v>
      </c>
      <c r="Y26" s="23"/>
      <c r="Z26" s="23">
        <f>Z11/Z30</f>
        <v>16.870719720124903</v>
      </c>
      <c r="AA26" s="23">
        <f>AA11/AA30</f>
        <v>16.813636801429826</v>
      </c>
      <c r="AB26" s="23"/>
      <c r="AC26" s="23">
        <f t="shared" ref="AC26" si="9">AC11/AC30</f>
        <v>16.310805136776608</v>
      </c>
      <c r="AD26" s="23">
        <f>AD11/AD30</f>
        <v>13.79438136317312</v>
      </c>
      <c r="AE26" s="23">
        <f>AE11/AE30</f>
        <v>11.828973195276719</v>
      </c>
      <c r="AF26" s="23">
        <f>AF11/AF30</f>
        <v>8.6227138720029224</v>
      </c>
      <c r="AG26" s="23">
        <f>AG11/AG30</f>
        <v>7.066056500632885</v>
      </c>
    </row>
    <row r="27" spans="1:33" x14ac:dyDescent="0.25">
      <c r="B27" s="2" t="s">
        <v>21</v>
      </c>
      <c r="C27" s="2" t="s">
        <v>58</v>
      </c>
      <c r="D27" s="84"/>
      <c r="E27"/>
      <c r="F27"/>
      <c r="G27"/>
      <c r="H27"/>
      <c r="I27"/>
      <c r="J27"/>
      <c r="K27"/>
      <c r="L27"/>
      <c r="M27"/>
      <c r="N27"/>
      <c r="Q27" s="24" t="s">
        <v>48</v>
      </c>
      <c r="R27" s="22" t="s">
        <v>96</v>
      </c>
      <c r="S27" s="74">
        <f>S15/S30</f>
        <v>13.155338435465314</v>
      </c>
      <c r="T27" s="74">
        <f>T15/T30</f>
        <v>13.022296247509036</v>
      </c>
      <c r="U27" s="74">
        <v>12.4</v>
      </c>
      <c r="V27" s="25">
        <f>V15/V30</f>
        <v>12.448548223375683</v>
      </c>
      <c r="W27" s="25">
        <f>W15/W30</f>
        <v>15.085672963589559</v>
      </c>
      <c r="X27" s="25">
        <f>X15/X30</f>
        <v>15.108616952887793</v>
      </c>
      <c r="Y27" s="25"/>
      <c r="Z27" s="25">
        <f>Z15/Z30</f>
        <v>15.517701521634974</v>
      </c>
      <c r="AA27" s="25">
        <f>AA15/AA30</f>
        <v>15.547646432885962</v>
      </c>
      <c r="AB27" s="25"/>
      <c r="AC27" s="25">
        <f t="shared" ref="AC27" si="10">AC15/AC30</f>
        <v>15.07261690965959</v>
      </c>
      <c r="AD27" s="25">
        <f>AD15/AD30</f>
        <v>12.703184031459424</v>
      </c>
      <c r="AE27" s="25">
        <f>AE15/AE30</f>
        <v>10.894286990206565</v>
      </c>
      <c r="AF27" s="25">
        <f>AF15/AF30</f>
        <v>8.069607868715595</v>
      </c>
      <c r="AG27" s="25">
        <f>AG15/AG30</f>
        <v>6.6348601393737914</v>
      </c>
    </row>
    <row r="28" spans="1:33" x14ac:dyDescent="0.25">
      <c r="A28" s="1" t="s">
        <v>12</v>
      </c>
      <c r="B28" s="1" t="s">
        <v>7</v>
      </c>
      <c r="C28" s="1" t="s">
        <v>67</v>
      </c>
      <c r="D28" s="85">
        <f>421.272-15.839</f>
        <v>405.43299999999999</v>
      </c>
      <c r="E28" s="53">
        <v>386.996421</v>
      </c>
      <c r="F28" s="53">
        <v>350</v>
      </c>
      <c r="G28" s="53">
        <v>315</v>
      </c>
      <c r="H28" s="53">
        <v>317</v>
      </c>
      <c r="I28" s="53">
        <v>311</v>
      </c>
      <c r="J28" s="53">
        <v>292.39999999999998</v>
      </c>
      <c r="K28" s="53">
        <v>251.5</v>
      </c>
      <c r="L28" s="53">
        <v>245.024</v>
      </c>
      <c r="M28" s="53">
        <v>177.74699999999999</v>
      </c>
      <c r="N28" s="53">
        <v>146.762</v>
      </c>
      <c r="Q28" s="24" t="s">
        <v>49</v>
      </c>
      <c r="R28" s="22" t="s">
        <v>97</v>
      </c>
      <c r="S28" s="74">
        <f>S20/S30</f>
        <v>13.062004923447402</v>
      </c>
      <c r="T28" s="74">
        <f>T20/T30</f>
        <v>12.959388826966599</v>
      </c>
      <c r="U28" s="74">
        <v>12.3</v>
      </c>
      <c r="V28" s="25">
        <f>V20/V30</f>
        <v>12.467668214503243</v>
      </c>
      <c r="W28" s="25">
        <f>W20/W30</f>
        <v>15.157372930146545</v>
      </c>
      <c r="X28" s="25">
        <f>X20/X30</f>
        <v>15.056275977301198</v>
      </c>
      <c r="Y28" s="25"/>
      <c r="Z28" s="25">
        <f>Z20/Z30</f>
        <v>15.424742296826212</v>
      </c>
      <c r="AA28" s="25">
        <f>AA20/AA30</f>
        <v>15.527787760438216</v>
      </c>
      <c r="AB28" s="25"/>
      <c r="AC28" s="25">
        <f t="shared" ref="AC28" si="11">AC20/AC30</f>
        <v>15.023301206414352</v>
      </c>
      <c r="AD28" s="25">
        <f>AD20/AD30</f>
        <v>12.476709113556582</v>
      </c>
      <c r="AE28" s="25">
        <f>AE20/AE30</f>
        <v>10.894286990206565</v>
      </c>
      <c r="AF28" s="25">
        <f>AF20/AF30</f>
        <v>8.1400506144172819</v>
      </c>
      <c r="AG28" s="25">
        <f>AG20/AG30</f>
        <v>6.8574131000236465</v>
      </c>
    </row>
    <row r="29" spans="1:33" x14ac:dyDescent="0.25">
      <c r="A29" s="3" t="s">
        <v>13</v>
      </c>
      <c r="B29" s="3" t="s">
        <v>8</v>
      </c>
      <c r="C29" s="36" t="s">
        <v>68</v>
      </c>
      <c r="D29" s="85">
        <v>421.27199999999999</v>
      </c>
      <c r="E29" s="56">
        <v>404.44864100000001</v>
      </c>
      <c r="F29" s="56">
        <v>365.6</v>
      </c>
      <c r="G29" s="56">
        <v>327</v>
      </c>
      <c r="H29" s="56">
        <v>329.1</v>
      </c>
      <c r="I29" s="56">
        <v>323</v>
      </c>
      <c r="J29" s="54">
        <v>298</v>
      </c>
      <c r="K29" s="54">
        <v>254</v>
      </c>
      <c r="L29" s="54">
        <v>247</v>
      </c>
      <c r="M29" s="54">
        <v>179</v>
      </c>
      <c r="N29" s="54">
        <v>154</v>
      </c>
      <c r="S29"/>
      <c r="T29"/>
      <c r="U29"/>
    </row>
    <row r="30" spans="1:33" x14ac:dyDescent="0.25">
      <c r="A30" s="2" t="s">
        <v>15</v>
      </c>
      <c r="B30" s="2" t="s">
        <v>22</v>
      </c>
      <c r="C30" s="2" t="s">
        <v>58</v>
      </c>
      <c r="D30" s="91">
        <f>D28/D29</f>
        <v>0.96240196357697638</v>
      </c>
      <c r="E30" s="55">
        <f>E28/E29</f>
        <v>0.95684935432877372</v>
      </c>
      <c r="F30" s="55">
        <v>0.95733041575492339</v>
      </c>
      <c r="G30" s="55">
        <f t="shared" ref="G30:K30" si="12">G28/G29</f>
        <v>0.96330275229357798</v>
      </c>
      <c r="H30" s="55">
        <f t="shared" si="12"/>
        <v>0.96323305986022478</v>
      </c>
      <c r="I30" s="55">
        <f t="shared" si="12"/>
        <v>0.96284829721362231</v>
      </c>
      <c r="J30" s="55">
        <f t="shared" si="12"/>
        <v>0.98120805369127506</v>
      </c>
      <c r="K30" s="55">
        <f t="shared" si="12"/>
        <v>0.99015748031496065</v>
      </c>
      <c r="L30" s="55">
        <v>0.99199999999999999</v>
      </c>
      <c r="M30" s="55">
        <v>0.99299999999999988</v>
      </c>
      <c r="N30" s="55">
        <v>0.95299999999999996</v>
      </c>
      <c r="Q30" s="26" t="s">
        <v>51</v>
      </c>
      <c r="R30" s="26" t="s">
        <v>79</v>
      </c>
      <c r="S30" s="75">
        <f>D24</f>
        <v>242.51300000000001</v>
      </c>
      <c r="T30" s="75">
        <f>E24</f>
        <v>236.85599999999999</v>
      </c>
      <c r="U30" s="75">
        <v>218</v>
      </c>
      <c r="V30" s="27">
        <f>209205118/1000000</f>
        <v>209.205118</v>
      </c>
      <c r="W30" s="27">
        <f>139470079/1000000</f>
        <v>139.470079</v>
      </c>
      <c r="X30" s="27">
        <f>139470079/1000000</f>
        <v>139.470079</v>
      </c>
      <c r="Y30" s="27"/>
      <c r="Z30" s="27">
        <f>121054/1000</f>
        <v>121.054</v>
      </c>
      <c r="AA30" s="27">
        <v>120.854</v>
      </c>
      <c r="AB30" s="27"/>
      <c r="AC30" s="27">
        <v>120.854</v>
      </c>
      <c r="AD30" s="27">
        <v>97.141000000000005</v>
      </c>
      <c r="AE30" s="27">
        <v>96.289000000000001</v>
      </c>
      <c r="AF30" s="27">
        <v>76.658000000000001</v>
      </c>
      <c r="AG30" s="27">
        <v>71.893000000000001</v>
      </c>
    </row>
    <row r="31" spans="1:33" x14ac:dyDescent="0.25">
      <c r="D31" s="84"/>
      <c r="E31"/>
      <c r="F31"/>
      <c r="G31"/>
      <c r="H31"/>
      <c r="I31"/>
      <c r="J31"/>
      <c r="K31"/>
      <c r="L31"/>
      <c r="M31"/>
      <c r="N31"/>
      <c r="S31"/>
      <c r="T31"/>
      <c r="U31"/>
      <c r="AD31" s="19"/>
      <c r="AE31" s="19"/>
      <c r="AF31" s="19"/>
      <c r="AG31" s="19"/>
    </row>
    <row r="32" spans="1:33" x14ac:dyDescent="0.25">
      <c r="B32" s="32" t="s">
        <v>23</v>
      </c>
      <c r="C32" s="2" t="s">
        <v>69</v>
      </c>
      <c r="D32" s="84"/>
      <c r="E32"/>
      <c r="F32"/>
      <c r="G32"/>
      <c r="H32"/>
      <c r="I32"/>
      <c r="J32"/>
      <c r="K32"/>
      <c r="L32"/>
      <c r="M32"/>
      <c r="N32"/>
      <c r="S32"/>
      <c r="T32"/>
      <c r="U32"/>
      <c r="AD32" s="19"/>
      <c r="AE32" s="19"/>
      <c r="AF32" s="19"/>
      <c r="AG32" s="19"/>
    </row>
    <row r="33" spans="1:38" x14ac:dyDescent="0.25">
      <c r="A33" s="1" t="s">
        <v>12</v>
      </c>
      <c r="B33" s="30" t="s">
        <v>52</v>
      </c>
      <c r="C33" s="30" t="s">
        <v>70</v>
      </c>
      <c r="D33" s="85">
        <v>33.209000000000003</v>
      </c>
      <c r="E33" s="53">
        <v>34.518000000000001</v>
      </c>
      <c r="F33" s="53">
        <v>107</v>
      </c>
      <c r="G33" s="53">
        <v>81.599999999999994</v>
      </c>
      <c r="H33" s="53">
        <v>52</v>
      </c>
      <c r="I33" s="53">
        <v>24</v>
      </c>
      <c r="J33" s="53">
        <v>21</v>
      </c>
      <c r="K33" s="53">
        <f>21.56</f>
        <v>21.56</v>
      </c>
      <c r="L33">
        <v>18</v>
      </c>
      <c r="M33">
        <v>13</v>
      </c>
      <c r="N33">
        <v>18</v>
      </c>
      <c r="W33" s="82" t="s">
        <v>139</v>
      </c>
      <c r="X33" s="83"/>
      <c r="Y33"/>
      <c r="Z33" s="76" t="s">
        <v>140</v>
      </c>
      <c r="AA33" s="76" t="s">
        <v>135</v>
      </c>
      <c r="AB33" s="39"/>
      <c r="AC33" s="48"/>
      <c r="AD33" s="19"/>
      <c r="AE33" s="19"/>
      <c r="AF33" s="19"/>
      <c r="AG33" s="19"/>
    </row>
    <row r="34" spans="1:38" x14ac:dyDescent="0.25">
      <c r="A34" s="3" t="s">
        <v>13</v>
      </c>
      <c r="B34" s="3" t="s">
        <v>9</v>
      </c>
      <c r="C34" s="3" t="s">
        <v>71</v>
      </c>
      <c r="D34" s="89">
        <v>238.34800000000001</v>
      </c>
      <c r="E34" s="56">
        <v>219.16499999999999</v>
      </c>
      <c r="F34" s="56">
        <v>167</v>
      </c>
      <c r="G34" s="56">
        <v>157</v>
      </c>
      <c r="H34" s="56">
        <f>139470079/1000000</f>
        <v>139.470079</v>
      </c>
      <c r="I34" s="56">
        <f>125658/1000</f>
        <v>125.658</v>
      </c>
      <c r="J34" s="56">
        <f>121004/1000</f>
        <v>121.004</v>
      </c>
      <c r="K34" s="56">
        <v>120.854</v>
      </c>
      <c r="L34" s="56">
        <v>113.104</v>
      </c>
      <c r="M34" s="56">
        <v>96.745999999999995</v>
      </c>
      <c r="N34" s="56">
        <v>85.180999999999997</v>
      </c>
      <c r="W34" s="77">
        <v>2024</v>
      </c>
      <c r="X34" s="77">
        <v>2023</v>
      </c>
      <c r="Y34" s="77"/>
      <c r="Z34" s="77" t="s">
        <v>137</v>
      </c>
      <c r="AA34" s="77">
        <v>2023</v>
      </c>
      <c r="AB34" s="31"/>
      <c r="AC34" s="31"/>
      <c r="AD34" s="19"/>
      <c r="AE34" s="19"/>
      <c r="AF34" s="19"/>
      <c r="AG34" s="19"/>
    </row>
    <row r="35" spans="1:38" ht="18" customHeight="1" x14ac:dyDescent="0.35">
      <c r="A35" s="2" t="s">
        <v>15</v>
      </c>
      <c r="B35" s="2" t="s">
        <v>24</v>
      </c>
      <c r="C35" s="2" t="s">
        <v>69</v>
      </c>
      <c r="D35" s="90">
        <f t="shared" ref="D35:K35" si="13">D33/D34</f>
        <v>0.13932988739154514</v>
      </c>
      <c r="E35" s="52">
        <f t="shared" si="13"/>
        <v>0.15749777564848402</v>
      </c>
      <c r="F35" s="52">
        <v>0.64071856287425155</v>
      </c>
      <c r="G35" s="52">
        <f t="shared" si="13"/>
        <v>0.5197452229299363</v>
      </c>
      <c r="H35" s="52">
        <f t="shared" si="13"/>
        <v>0.37283982609631994</v>
      </c>
      <c r="I35" s="52">
        <f t="shared" si="13"/>
        <v>0.19099460440242563</v>
      </c>
      <c r="J35" s="52">
        <f t="shared" si="13"/>
        <v>0.17354798188489637</v>
      </c>
      <c r="K35" s="52">
        <f t="shared" si="13"/>
        <v>0.17839707415559269</v>
      </c>
      <c r="L35" s="52">
        <v>0.159</v>
      </c>
      <c r="M35" s="52">
        <v>0.1</v>
      </c>
      <c r="N35" s="52">
        <v>0.2</v>
      </c>
      <c r="Q35" s="12" t="s">
        <v>80</v>
      </c>
      <c r="R35" s="12"/>
      <c r="S35" s="12"/>
      <c r="T35" s="12"/>
      <c r="U35" s="12"/>
      <c r="V35" s="12"/>
      <c r="W35" s="77"/>
      <c r="X35" s="77"/>
      <c r="Y35" s="77"/>
      <c r="Z35" s="77"/>
      <c r="AA35" s="77"/>
      <c r="AB35" s="31"/>
      <c r="AC35" s="31"/>
      <c r="AD35" s="19"/>
      <c r="AE35" s="19"/>
      <c r="AF35" s="19"/>
      <c r="AG35" s="19"/>
    </row>
    <row r="36" spans="1:38" x14ac:dyDescent="0.25">
      <c r="D36" s="84"/>
      <c r="E36"/>
      <c r="F36"/>
      <c r="G36"/>
      <c r="H36"/>
      <c r="I36"/>
      <c r="J36"/>
      <c r="K36"/>
      <c r="L36"/>
      <c r="M36"/>
      <c r="N36"/>
      <c r="Q36" s="43" t="s">
        <v>52</v>
      </c>
      <c r="R36" s="43" t="s">
        <v>70</v>
      </c>
      <c r="S36" s="43"/>
      <c r="T36" s="43"/>
      <c r="U36" s="43"/>
      <c r="V36" s="43"/>
      <c r="W36" s="78">
        <v>67.73</v>
      </c>
      <c r="X36" s="78">
        <v>52.12</v>
      </c>
      <c r="Y36" s="78"/>
      <c r="Z36" s="78">
        <f>AA36-X36+W36</f>
        <v>122.11000000000001</v>
      </c>
      <c r="AA36" s="78">
        <v>106.5</v>
      </c>
      <c r="AB36" s="44"/>
      <c r="AC36" s="37"/>
      <c r="AD36" s="19"/>
      <c r="AE36" s="19"/>
      <c r="AF36" s="19"/>
      <c r="AG36" s="19"/>
    </row>
    <row r="37" spans="1:38" x14ac:dyDescent="0.25">
      <c r="B37" s="2" t="s">
        <v>117</v>
      </c>
      <c r="C37" s="2" t="s">
        <v>118</v>
      </c>
      <c r="D37" s="84"/>
      <c r="E37"/>
      <c r="F37"/>
      <c r="G37"/>
      <c r="H37"/>
      <c r="I37"/>
      <c r="J37"/>
      <c r="K37"/>
      <c r="L37"/>
      <c r="M37"/>
      <c r="N37"/>
      <c r="Q37" s="3" t="s">
        <v>53</v>
      </c>
      <c r="R37" s="36" t="s">
        <v>91</v>
      </c>
      <c r="S37" s="36"/>
      <c r="T37" s="36"/>
      <c r="U37" s="36"/>
      <c r="V37" s="36"/>
      <c r="W37" s="79">
        <v>-4.79</v>
      </c>
      <c r="X37" s="79">
        <v>-2.65</v>
      </c>
      <c r="Y37" s="79"/>
      <c r="Z37" s="79">
        <f>AA37-X37+W37</f>
        <v>-11.57</v>
      </c>
      <c r="AA37" s="79">
        <v>-9.43</v>
      </c>
      <c r="AB37" s="42"/>
      <c r="AC37" s="37"/>
      <c r="AD37" s="19"/>
      <c r="AE37" s="19"/>
      <c r="AF37" s="19"/>
      <c r="AG37" s="19"/>
    </row>
    <row r="38" spans="1:38" x14ac:dyDescent="0.25">
      <c r="A38" s="1" t="s">
        <v>12</v>
      </c>
      <c r="B38" s="1" t="s">
        <v>105</v>
      </c>
      <c r="C38" s="1" t="s">
        <v>110</v>
      </c>
      <c r="D38" s="88">
        <v>304</v>
      </c>
      <c r="E38" s="28">
        <v>288</v>
      </c>
      <c r="F38" s="28">
        <v>276</v>
      </c>
      <c r="G38" s="28">
        <v>270</v>
      </c>
      <c r="H38" s="28">
        <v>252</v>
      </c>
      <c r="I38" s="28">
        <v>219</v>
      </c>
      <c r="J38" s="28">
        <v>186</v>
      </c>
      <c r="K38" s="28">
        <v>147</v>
      </c>
      <c r="L38" s="28">
        <v>112</v>
      </c>
      <c r="M38" s="28">
        <v>86</v>
      </c>
      <c r="N38" s="28">
        <v>65</v>
      </c>
      <c r="Q38" s="32" t="s">
        <v>54</v>
      </c>
      <c r="R38" s="32" t="s">
        <v>71</v>
      </c>
      <c r="S38" s="32"/>
      <c r="T38" s="32"/>
      <c r="U38" s="32"/>
      <c r="V38" s="32"/>
      <c r="W38" s="80">
        <v>228.76</v>
      </c>
      <c r="X38" s="80">
        <v>147.93</v>
      </c>
      <c r="Y38" s="80"/>
      <c r="Z38" s="80">
        <v>207.55</v>
      </c>
      <c r="AA38" s="80">
        <v>167.41</v>
      </c>
      <c r="AB38" s="37"/>
      <c r="AC38" s="37"/>
      <c r="AD38" s="19"/>
      <c r="AH38" s="1"/>
      <c r="AI38" s="1"/>
      <c r="AJ38" s="1"/>
      <c r="AK38" s="1"/>
      <c r="AL38" s="1"/>
    </row>
    <row r="39" spans="1:38" x14ac:dyDescent="0.25">
      <c r="A39" s="1" t="s">
        <v>13</v>
      </c>
      <c r="B39" s="1" t="s">
        <v>111</v>
      </c>
      <c r="C39" s="1" t="s">
        <v>112</v>
      </c>
      <c r="D39" s="88">
        <v>399</v>
      </c>
      <c r="E39">
        <v>373</v>
      </c>
      <c r="F39">
        <v>357</v>
      </c>
      <c r="G39">
        <v>345</v>
      </c>
      <c r="H39">
        <v>329</v>
      </c>
      <c r="I39">
        <v>302</v>
      </c>
      <c r="J39">
        <v>257</v>
      </c>
      <c r="K39">
        <v>209</v>
      </c>
      <c r="L39">
        <v>162</v>
      </c>
      <c r="M39">
        <v>125</v>
      </c>
      <c r="N39">
        <v>93</v>
      </c>
      <c r="Q39" s="35" t="s">
        <v>94</v>
      </c>
      <c r="R39" s="35"/>
      <c r="S39" s="35"/>
      <c r="T39" s="35"/>
      <c r="U39" s="35"/>
      <c r="V39" s="38"/>
      <c r="W39" s="81">
        <f>(W36+W37)/W38</f>
        <v>0.27513551320160873</v>
      </c>
      <c r="X39" s="81">
        <f>(X36+X37)/X38</f>
        <v>0.33441492597850331</v>
      </c>
      <c r="Y39" s="81"/>
      <c r="Z39" s="81">
        <f>(Z36+Z37)/Z38</f>
        <v>0.53259455552878832</v>
      </c>
      <c r="AA39" s="81">
        <f>(AA36+AA37)/AA38</f>
        <v>0.5798339406248133</v>
      </c>
      <c r="AB39" s="38"/>
      <c r="AC39" s="49"/>
      <c r="AD39" s="19"/>
      <c r="AH39" s="1"/>
      <c r="AI39" s="1"/>
      <c r="AJ39" s="1"/>
      <c r="AK39" s="1"/>
      <c r="AL39" s="1"/>
    </row>
    <row r="40" spans="1:38" x14ac:dyDescent="0.25">
      <c r="A40" s="3" t="s">
        <v>16</v>
      </c>
      <c r="B40" s="3" t="s">
        <v>113</v>
      </c>
      <c r="C40" s="3" t="s">
        <v>114</v>
      </c>
      <c r="D40" s="86">
        <v>60</v>
      </c>
      <c r="E40" s="50">
        <v>53</v>
      </c>
      <c r="F40" s="50">
        <v>51</v>
      </c>
      <c r="G40" s="50">
        <v>47</v>
      </c>
      <c r="H40" s="50">
        <v>49</v>
      </c>
      <c r="I40" s="50">
        <v>52</v>
      </c>
      <c r="J40" s="50">
        <v>40</v>
      </c>
      <c r="K40" s="50">
        <v>33</v>
      </c>
      <c r="L40" s="50">
        <v>29</v>
      </c>
      <c r="M40" s="50">
        <v>23</v>
      </c>
      <c r="N40" s="50">
        <v>12</v>
      </c>
      <c r="W40"/>
      <c r="X40"/>
      <c r="Y40"/>
      <c r="Z40"/>
      <c r="AA40"/>
      <c r="AD40" s="19"/>
      <c r="AE40" s="33"/>
      <c r="AH40" s="1"/>
      <c r="AI40" s="1"/>
      <c r="AJ40" s="1"/>
      <c r="AK40" s="1"/>
      <c r="AL40" s="1"/>
    </row>
    <row r="41" spans="1:38" x14ac:dyDescent="0.25">
      <c r="A41" s="2" t="s">
        <v>115</v>
      </c>
      <c r="B41" s="2" t="s">
        <v>116</v>
      </c>
      <c r="C41" s="2" t="s">
        <v>119</v>
      </c>
      <c r="D41" s="92">
        <f>D38/(D39-D40)</f>
        <v>0.89675516224188789</v>
      </c>
      <c r="E41" s="57">
        <f>E38/(E39-E40)</f>
        <v>0.9</v>
      </c>
      <c r="F41" s="57">
        <v>0.90196078431372551</v>
      </c>
      <c r="G41" s="57">
        <f>G38/(G39-G40)</f>
        <v>0.90604026845637586</v>
      </c>
      <c r="H41" s="47">
        <f t="shared" ref="H41:N41" si="14">H38/(H39-H40)</f>
        <v>0.9</v>
      </c>
      <c r="I41" s="57">
        <f t="shared" si="14"/>
        <v>0.876</v>
      </c>
      <c r="J41" s="57">
        <f t="shared" si="14"/>
        <v>0.8571428571428571</v>
      </c>
      <c r="K41" s="47">
        <f t="shared" si="14"/>
        <v>0.83522727272727271</v>
      </c>
      <c r="L41" s="47">
        <f t="shared" si="14"/>
        <v>0.84210526315789469</v>
      </c>
      <c r="M41" s="47">
        <f t="shared" si="14"/>
        <v>0.84313725490196079</v>
      </c>
      <c r="N41" s="47">
        <f t="shared" si="14"/>
        <v>0.80246913580246915</v>
      </c>
      <c r="AD41" s="19"/>
      <c r="AE41" s="33"/>
      <c r="AH41" s="1"/>
      <c r="AI41" s="1"/>
      <c r="AJ41" s="1"/>
      <c r="AK41" s="1"/>
      <c r="AL41" s="1"/>
    </row>
    <row r="42" spans="1:38" x14ac:dyDescent="0.25">
      <c r="D42" s="84"/>
      <c r="E42"/>
      <c r="F42"/>
      <c r="G42"/>
      <c r="H42"/>
      <c r="I42"/>
      <c r="J42"/>
      <c r="K42"/>
      <c r="L42"/>
      <c r="M42"/>
      <c r="N42"/>
      <c r="AD42" s="19"/>
      <c r="AE42" s="33"/>
      <c r="AH42" s="1"/>
      <c r="AI42" s="1"/>
      <c r="AJ42" s="1"/>
      <c r="AK42" s="1"/>
      <c r="AL42" s="1"/>
    </row>
    <row r="43" spans="1:38" x14ac:dyDescent="0.25">
      <c r="B43" s="32" t="s">
        <v>25</v>
      </c>
      <c r="C43" s="2" t="s">
        <v>72</v>
      </c>
      <c r="D43" s="84"/>
      <c r="E43"/>
      <c r="F43"/>
      <c r="G43"/>
      <c r="H43"/>
      <c r="I43"/>
      <c r="J43"/>
      <c r="K43"/>
      <c r="L43"/>
      <c r="M43"/>
      <c r="N43"/>
      <c r="X43" s="34"/>
      <c r="Y43" s="34"/>
      <c r="Z43" s="34"/>
      <c r="AA43" s="34"/>
      <c r="AB43" s="34"/>
      <c r="AC43" s="34"/>
      <c r="AD43" s="19"/>
      <c r="AE43" s="33"/>
      <c r="AH43" s="1"/>
      <c r="AI43" s="1"/>
      <c r="AJ43" s="1"/>
      <c r="AK43" s="1"/>
      <c r="AL43" s="1"/>
    </row>
    <row r="44" spans="1:38" x14ac:dyDescent="0.25">
      <c r="A44" s="1" t="s">
        <v>12</v>
      </c>
      <c r="B44" s="1" t="s">
        <v>50</v>
      </c>
      <c r="C44" s="1" t="s">
        <v>73</v>
      </c>
      <c r="D44" s="88">
        <v>161.38</v>
      </c>
      <c r="E44" s="53">
        <v>143.66900000000001</v>
      </c>
      <c r="F44" s="53">
        <v>-8</v>
      </c>
      <c r="G44" s="53">
        <v>87.3</v>
      </c>
      <c r="H44" s="53">
        <v>15</v>
      </c>
      <c r="I44" s="53">
        <v>3</v>
      </c>
      <c r="J44" s="53">
        <v>-10</v>
      </c>
      <c r="K44" s="53">
        <v>54.36</v>
      </c>
      <c r="L44" s="53">
        <v>126</v>
      </c>
      <c r="M44" s="53">
        <v>155</v>
      </c>
      <c r="N44" s="53">
        <v>317</v>
      </c>
      <c r="X44" s="34"/>
      <c r="Y44" s="34"/>
      <c r="Z44" s="34"/>
      <c r="AA44" s="34"/>
      <c r="AB44" s="34"/>
      <c r="AC44" s="34"/>
      <c r="AD44" s="19"/>
      <c r="AE44" s="33"/>
      <c r="AH44" s="1"/>
      <c r="AI44" s="1"/>
      <c r="AJ44" s="1"/>
      <c r="AK44" s="1"/>
      <c r="AL44" s="1"/>
    </row>
    <row r="45" spans="1:38" x14ac:dyDescent="0.25">
      <c r="A45" s="3" t="s">
        <v>13</v>
      </c>
      <c r="B45" s="3" t="s">
        <v>9</v>
      </c>
      <c r="C45" s="3" t="s">
        <v>71</v>
      </c>
      <c r="D45" s="93">
        <f>D34</f>
        <v>238.34800000000001</v>
      </c>
      <c r="E45" s="56">
        <f>E34</f>
        <v>219.16499999999999</v>
      </c>
      <c r="F45" s="56">
        <v>167</v>
      </c>
      <c r="G45" s="56">
        <v>154.6</v>
      </c>
      <c r="H45" s="56">
        <f>139470079/1000000</f>
        <v>139.470079</v>
      </c>
      <c r="I45" s="56">
        <f>125658/1000</f>
        <v>125.658</v>
      </c>
      <c r="J45" s="56">
        <f>121004/1000</f>
        <v>121.004</v>
      </c>
      <c r="K45" s="56">
        <v>120.854</v>
      </c>
      <c r="L45" s="56">
        <v>113.104</v>
      </c>
      <c r="M45" s="56">
        <v>96.745999999999995</v>
      </c>
      <c r="N45" s="56">
        <v>85.180999999999997</v>
      </c>
      <c r="AH45" s="1"/>
      <c r="AI45" s="1"/>
      <c r="AJ45" s="1"/>
      <c r="AK45" s="1"/>
      <c r="AL45" s="1"/>
    </row>
    <row r="46" spans="1:38" x14ac:dyDescent="0.25">
      <c r="A46" s="2" t="s">
        <v>15</v>
      </c>
      <c r="B46" s="2" t="s">
        <v>25</v>
      </c>
      <c r="C46" s="2" t="s">
        <v>72</v>
      </c>
      <c r="D46" s="94">
        <f t="shared" ref="D46:E46" si="15">D44/D45</f>
        <v>0.67707721482873773</v>
      </c>
      <c r="E46" s="67">
        <f t="shared" si="15"/>
        <v>0.65552893938356949</v>
      </c>
      <c r="F46" s="67">
        <v>-4.790419161676647E-2</v>
      </c>
      <c r="G46" s="67">
        <f t="shared" ref="G46:L46" si="16">G44/G45</f>
        <v>0.56468305304010347</v>
      </c>
      <c r="H46" s="67">
        <f t="shared" si="16"/>
        <v>0.1075499498354769</v>
      </c>
      <c r="I46" s="67">
        <f t="shared" si="16"/>
        <v>2.3874325550303204E-2</v>
      </c>
      <c r="J46" s="67">
        <f t="shared" si="16"/>
        <v>-8.264189613566493E-2</v>
      </c>
      <c r="K46" s="67">
        <f t="shared" si="16"/>
        <v>0.44979893094146656</v>
      </c>
      <c r="L46" s="67">
        <f t="shared" si="16"/>
        <v>1.1140189560050926</v>
      </c>
      <c r="M46" s="67">
        <v>1.6</v>
      </c>
      <c r="N46" s="67">
        <v>3.7</v>
      </c>
      <c r="AD46" s="19"/>
      <c r="AH46" s="1"/>
      <c r="AI46" s="1"/>
      <c r="AJ46" s="1"/>
      <c r="AK46" s="1"/>
      <c r="AL46" s="1"/>
    </row>
    <row r="47" spans="1:38" x14ac:dyDescent="0.25">
      <c r="D47" s="84"/>
      <c r="E47"/>
      <c r="F47"/>
      <c r="G47"/>
      <c r="H47"/>
      <c r="I47"/>
      <c r="J47"/>
      <c r="K47"/>
      <c r="L47"/>
      <c r="M47"/>
      <c r="N47"/>
      <c r="AH47" s="1"/>
      <c r="AI47" s="1"/>
      <c r="AJ47" s="1"/>
      <c r="AK47" s="1"/>
      <c r="AL47" s="1"/>
    </row>
    <row r="48" spans="1:38" x14ac:dyDescent="0.25">
      <c r="B48" s="2" t="s">
        <v>27</v>
      </c>
      <c r="C48" s="2" t="s">
        <v>74</v>
      </c>
      <c r="D48" s="84"/>
      <c r="E48"/>
      <c r="F48"/>
      <c r="G48"/>
      <c r="H48"/>
      <c r="I48"/>
      <c r="J48"/>
      <c r="K48"/>
      <c r="L48"/>
      <c r="M48"/>
      <c r="N48"/>
      <c r="AH48" s="1"/>
      <c r="AI48" s="1"/>
      <c r="AJ48" s="1"/>
      <c r="AK48" s="1"/>
      <c r="AL48" s="1"/>
    </row>
    <row r="49" spans="1:38" x14ac:dyDescent="0.25">
      <c r="A49" s="1" t="s">
        <v>12</v>
      </c>
      <c r="B49" s="1" t="s">
        <v>2</v>
      </c>
      <c r="C49" s="1" t="s">
        <v>63</v>
      </c>
      <c r="D49" s="95">
        <f>D12</f>
        <v>2976.03</v>
      </c>
      <c r="E49" s="28">
        <f>E12</f>
        <v>2935</v>
      </c>
      <c r="F49" s="28">
        <v>2478</v>
      </c>
      <c r="G49" s="28">
        <v>2596</v>
      </c>
      <c r="H49" s="28">
        <v>2624</v>
      </c>
      <c r="I49" s="28">
        <v>2672</v>
      </c>
      <c r="J49" s="28">
        <v>2605</v>
      </c>
      <c r="K49" s="28">
        <v>2429</v>
      </c>
      <c r="L49" s="28">
        <v>2328</v>
      </c>
      <c r="M49" s="28">
        <v>1812</v>
      </c>
      <c r="N49" s="28">
        <v>1686</v>
      </c>
      <c r="AH49" s="1"/>
      <c r="AI49" s="1"/>
      <c r="AJ49" s="1"/>
      <c r="AK49" s="1"/>
      <c r="AL49" s="1"/>
    </row>
    <row r="50" spans="1:38" x14ac:dyDescent="0.25">
      <c r="A50" s="1" t="s">
        <v>13</v>
      </c>
      <c r="B50" s="1" t="s">
        <v>10</v>
      </c>
      <c r="C50" s="1" t="s">
        <v>75</v>
      </c>
      <c r="D50" s="96" t="s">
        <v>34</v>
      </c>
      <c r="E50" s="58" t="s">
        <v>34</v>
      </c>
      <c r="F50" s="58" t="s">
        <v>34</v>
      </c>
      <c r="G50" s="58" t="s">
        <v>34</v>
      </c>
      <c r="H50" s="58" t="s">
        <v>34</v>
      </c>
      <c r="I50" s="58" t="s">
        <v>34</v>
      </c>
      <c r="J50" s="58" t="s">
        <v>34</v>
      </c>
      <c r="K50" s="58" t="s">
        <v>34</v>
      </c>
      <c r="L50" s="58" t="s">
        <v>34</v>
      </c>
      <c r="M50" s="58" t="s">
        <v>34</v>
      </c>
      <c r="N50">
        <v>10</v>
      </c>
      <c r="AH50" s="1"/>
      <c r="AI50" s="1"/>
      <c r="AJ50" s="1"/>
      <c r="AK50" s="1"/>
      <c r="AL50" s="1"/>
    </row>
    <row r="51" spans="1:38" x14ac:dyDescent="0.25">
      <c r="A51" s="3" t="s">
        <v>16</v>
      </c>
      <c r="B51" s="3" t="s">
        <v>3</v>
      </c>
      <c r="C51" s="3" t="s">
        <v>92</v>
      </c>
      <c r="D51" s="93">
        <f>D13</f>
        <v>219.01599999999999</v>
      </c>
      <c r="E51" s="54">
        <f>E13</f>
        <v>289</v>
      </c>
      <c r="F51" s="54">
        <v>29</v>
      </c>
      <c r="G51" s="54">
        <v>465</v>
      </c>
      <c r="H51" s="54">
        <v>29</v>
      </c>
      <c r="I51" s="54">
        <v>62</v>
      </c>
      <c r="J51" s="54">
        <v>52</v>
      </c>
      <c r="K51" s="54">
        <v>130</v>
      </c>
      <c r="L51" s="54">
        <v>130</v>
      </c>
      <c r="M51" s="54">
        <v>72</v>
      </c>
      <c r="N51" s="54">
        <v>218</v>
      </c>
      <c r="AH51" s="1"/>
      <c r="AI51" s="1"/>
      <c r="AJ51" s="1"/>
      <c r="AK51" s="1"/>
      <c r="AL51" s="1"/>
    </row>
    <row r="52" spans="1:38" x14ac:dyDescent="0.25">
      <c r="A52" s="2" t="s">
        <v>26</v>
      </c>
      <c r="B52" s="2" t="s">
        <v>27</v>
      </c>
      <c r="C52" s="2" t="s">
        <v>74</v>
      </c>
      <c r="D52" s="97">
        <f t="shared" ref="D52:E52" si="17">D49-D51</f>
        <v>2757.0140000000001</v>
      </c>
      <c r="E52" s="59">
        <f t="shared" si="17"/>
        <v>2646</v>
      </c>
      <c r="F52" s="59">
        <v>2449</v>
      </c>
      <c r="G52" s="59">
        <f t="shared" ref="G52:L52" si="18">G49-G51</f>
        <v>2131</v>
      </c>
      <c r="H52" s="59">
        <f t="shared" si="18"/>
        <v>2595</v>
      </c>
      <c r="I52" s="59">
        <f t="shared" si="18"/>
        <v>2610</v>
      </c>
      <c r="J52" s="59">
        <f t="shared" si="18"/>
        <v>2553</v>
      </c>
      <c r="K52" s="59">
        <f t="shared" si="18"/>
        <v>2299</v>
      </c>
      <c r="L52" s="59">
        <f t="shared" si="18"/>
        <v>2198</v>
      </c>
      <c r="M52" s="59">
        <v>1740</v>
      </c>
      <c r="N52" s="59">
        <v>1458</v>
      </c>
      <c r="AH52" s="1"/>
      <c r="AI52" s="1"/>
      <c r="AJ52" s="1"/>
      <c r="AK52" s="1"/>
      <c r="AL52" s="1"/>
    </row>
    <row r="53" spans="1:38" x14ac:dyDescent="0.25">
      <c r="D53" s="84"/>
      <c r="E53"/>
      <c r="F53"/>
      <c r="G53"/>
      <c r="H53"/>
      <c r="I53"/>
      <c r="J53"/>
      <c r="K53"/>
      <c r="L53"/>
      <c r="M53"/>
      <c r="N53"/>
      <c r="AH53" s="1"/>
      <c r="AI53" s="1"/>
      <c r="AJ53" s="1"/>
      <c r="AK53" s="1"/>
      <c r="AL53" s="1"/>
    </row>
    <row r="54" spans="1:38" x14ac:dyDescent="0.25">
      <c r="B54" s="2" t="s">
        <v>127</v>
      </c>
      <c r="C54" s="2" t="s">
        <v>128</v>
      </c>
      <c r="D54" s="84"/>
      <c r="E54"/>
      <c r="F54"/>
      <c r="G54"/>
      <c r="H54"/>
      <c r="I54"/>
      <c r="J54"/>
      <c r="K54"/>
      <c r="L54"/>
      <c r="M54"/>
      <c r="N54"/>
      <c r="AH54" s="1"/>
      <c r="AI54" s="1"/>
      <c r="AJ54" s="1"/>
      <c r="AK54" s="1"/>
      <c r="AL54" s="1"/>
    </row>
    <row r="55" spans="1:38" x14ac:dyDescent="0.25">
      <c r="A55" s="1" t="s">
        <v>12</v>
      </c>
      <c r="B55" s="1" t="s">
        <v>105</v>
      </c>
      <c r="C55" s="1" t="s">
        <v>110</v>
      </c>
      <c r="D55" s="88">
        <v>303.71600000000001</v>
      </c>
      <c r="E55" s="28">
        <v>288.20100000000002</v>
      </c>
      <c r="F55" s="28">
        <v>275.89999999999998</v>
      </c>
      <c r="G55" s="28">
        <v>270</v>
      </c>
      <c r="H55" s="28">
        <f t="shared" ref="H55:N55" si="19">H38</f>
        <v>252</v>
      </c>
      <c r="I55" s="28">
        <f t="shared" si="19"/>
        <v>219</v>
      </c>
      <c r="J55" s="28">
        <f t="shared" si="19"/>
        <v>186</v>
      </c>
      <c r="K55" s="28">
        <f t="shared" si="19"/>
        <v>147</v>
      </c>
      <c r="L55" s="28">
        <f t="shared" si="19"/>
        <v>112</v>
      </c>
      <c r="M55" s="28">
        <f t="shared" si="19"/>
        <v>86</v>
      </c>
      <c r="N55" s="28">
        <f t="shared" si="19"/>
        <v>65</v>
      </c>
      <c r="AH55" s="1"/>
      <c r="AI55" s="1"/>
      <c r="AJ55" s="1"/>
      <c r="AK55" s="1"/>
      <c r="AL55" s="1"/>
    </row>
    <row r="56" spans="1:38" x14ac:dyDescent="0.25">
      <c r="A56" s="1" t="s">
        <v>13</v>
      </c>
      <c r="B56" s="1" t="s">
        <v>122</v>
      </c>
      <c r="C56" s="1" t="s">
        <v>122</v>
      </c>
      <c r="D56" s="98">
        <v>47.835000000000001</v>
      </c>
      <c r="E56">
        <v>37.4</v>
      </c>
      <c r="F56">
        <v>36.1</v>
      </c>
      <c r="G56">
        <v>37</v>
      </c>
      <c r="H56">
        <v>40</v>
      </c>
      <c r="I56">
        <v>39</v>
      </c>
      <c r="J56">
        <v>38</v>
      </c>
      <c r="K56">
        <v>28</v>
      </c>
      <c r="L56">
        <v>28</v>
      </c>
      <c r="M56">
        <v>27</v>
      </c>
      <c r="N56">
        <v>24</v>
      </c>
      <c r="AH56" s="1"/>
      <c r="AI56" s="1"/>
      <c r="AJ56" s="1"/>
      <c r="AK56" s="1"/>
      <c r="AL56" s="1"/>
    </row>
    <row r="57" spans="1:38" x14ac:dyDescent="0.25">
      <c r="A57" s="1" t="s">
        <v>16</v>
      </c>
      <c r="B57" s="1" t="s">
        <v>123</v>
      </c>
      <c r="C57" s="1" t="s">
        <v>124</v>
      </c>
      <c r="D57" s="96">
        <v>-123.5</v>
      </c>
      <c r="E57" s="58">
        <v>-123.4</v>
      </c>
      <c r="F57" s="58">
        <v>-123.5</v>
      </c>
      <c r="G57" s="58">
        <f>(48.5-177.9+5.8)</f>
        <v>-123.60000000000001</v>
      </c>
      <c r="H57" s="58">
        <f>(25.4-144.4+8.4)</f>
        <v>-110.6</v>
      </c>
      <c r="I57" s="58">
        <f>(12.1-112+10.9)</f>
        <v>-89</v>
      </c>
      <c r="J57" s="58">
        <f>(4.7-85.4+12.6)</f>
        <v>-68.100000000000009</v>
      </c>
      <c r="K57" s="58">
        <v>-50.1</v>
      </c>
      <c r="L57" s="58">
        <v>-40</v>
      </c>
      <c r="M57" s="58">
        <v>-27.9</v>
      </c>
      <c r="N57">
        <v>-23</v>
      </c>
      <c r="AH57" s="1"/>
      <c r="AI57" s="1"/>
      <c r="AJ57" s="1"/>
      <c r="AK57" s="1"/>
      <c r="AL57" s="1"/>
    </row>
    <row r="58" spans="1:38" x14ac:dyDescent="0.25">
      <c r="A58" s="3" t="s">
        <v>129</v>
      </c>
      <c r="B58" s="3" t="s">
        <v>125</v>
      </c>
      <c r="C58" s="3" t="s">
        <v>126</v>
      </c>
      <c r="D58" s="99">
        <v>-0.5</v>
      </c>
      <c r="E58" s="54">
        <v>-0.5</v>
      </c>
      <c r="F58" s="54">
        <v>-0.5</v>
      </c>
      <c r="G58" s="54">
        <f>-0.8</f>
        <v>-0.8</v>
      </c>
      <c r="H58" s="54">
        <v>-0.8</v>
      </c>
      <c r="I58" s="54">
        <v>-0.8</v>
      </c>
      <c r="J58" s="54">
        <v>-0.7</v>
      </c>
      <c r="K58" s="54">
        <v>-0.1</v>
      </c>
      <c r="L58" s="54">
        <v>0</v>
      </c>
      <c r="M58" s="54">
        <v>0</v>
      </c>
      <c r="N58" s="56">
        <v>-0.19</v>
      </c>
      <c r="AH58" s="1"/>
      <c r="AI58" s="1"/>
      <c r="AJ58" s="1"/>
      <c r="AK58" s="1"/>
      <c r="AL58" s="1"/>
    </row>
    <row r="59" spans="1:38" x14ac:dyDescent="0.25">
      <c r="A59" s="2" t="s">
        <v>130</v>
      </c>
      <c r="B59" s="2" t="s">
        <v>120</v>
      </c>
      <c r="C59" s="2" t="s">
        <v>121</v>
      </c>
      <c r="D59" s="100">
        <f>-(D55-D56)/(D57-D58)</f>
        <v>2.0803333333333334</v>
      </c>
      <c r="E59" s="60">
        <f>-(E55-E56)/(E57-E58)</f>
        <v>2.0406916192026037</v>
      </c>
      <c r="F59" s="60">
        <v>1.9495934959349592</v>
      </c>
      <c r="G59" s="60">
        <f>-(G55-G56)/(G57-G58)</f>
        <v>1.8973941368078173</v>
      </c>
      <c r="H59" s="60">
        <f>-(H55-H56)/(H57-H58)</f>
        <v>1.9307832422586522</v>
      </c>
      <c r="I59" s="60">
        <f>-(I55-I56)/(I57-I58)</f>
        <v>2.0408163265306123</v>
      </c>
      <c r="J59" s="60">
        <f t="shared" ref="J59:N59" si="20">-(J55-J56)/(J57-J58)</f>
        <v>2.1958456973293767</v>
      </c>
      <c r="K59" s="60">
        <f t="shared" si="20"/>
        <v>2.38</v>
      </c>
      <c r="L59" s="60">
        <f t="shared" si="20"/>
        <v>2.1</v>
      </c>
      <c r="M59" s="60">
        <f t="shared" si="20"/>
        <v>2.1146953405017923</v>
      </c>
      <c r="N59" s="60">
        <f t="shared" si="20"/>
        <v>1.7974572555896537</v>
      </c>
      <c r="AH59" s="1"/>
      <c r="AI59" s="1"/>
      <c r="AJ59" s="1"/>
      <c r="AK59" s="1"/>
      <c r="AL59" s="1"/>
    </row>
    <row r="60" spans="1:38" x14ac:dyDescent="0.25">
      <c r="A60" s="2"/>
      <c r="B60" s="2"/>
      <c r="C60" s="2"/>
      <c r="D60" s="101"/>
      <c r="E60" s="59"/>
      <c r="F60" s="59"/>
      <c r="G60" s="59"/>
      <c r="H60" s="59"/>
      <c r="I60" s="59"/>
      <c r="J60" s="59"/>
      <c r="K60" s="60"/>
      <c r="L60" s="60"/>
      <c r="M60" s="60"/>
      <c r="N60" s="60"/>
      <c r="AH60" s="1"/>
      <c r="AI60" s="1"/>
      <c r="AJ60" s="1"/>
      <c r="AK60" s="1"/>
      <c r="AL60" s="1"/>
    </row>
    <row r="61" spans="1:38" x14ac:dyDescent="0.25">
      <c r="B61" s="2" t="s">
        <v>28</v>
      </c>
      <c r="C61" s="2" t="s">
        <v>59</v>
      </c>
      <c r="D61" s="88"/>
      <c r="E61"/>
      <c r="F61"/>
      <c r="G61"/>
      <c r="H61"/>
      <c r="I61"/>
      <c r="J61"/>
      <c r="K61"/>
      <c r="L61"/>
      <c r="M61"/>
      <c r="N61"/>
    </row>
    <row r="62" spans="1:38" x14ac:dyDescent="0.25">
      <c r="A62" s="1" t="s">
        <v>12</v>
      </c>
      <c r="B62" s="1" t="s">
        <v>5</v>
      </c>
      <c r="C62" s="1" t="s">
        <v>65</v>
      </c>
      <c r="D62" s="95">
        <f>D23</f>
        <v>3167.7109999999998</v>
      </c>
      <c r="E62" s="28">
        <f>E23</f>
        <v>3070.895</v>
      </c>
      <c r="F62" s="28">
        <v>2684</v>
      </c>
      <c r="G62" s="28">
        <v>2608</v>
      </c>
      <c r="H62" s="28">
        <v>2114</v>
      </c>
      <c r="I62" s="28">
        <v>2099</v>
      </c>
      <c r="J62" s="28">
        <v>1864</v>
      </c>
      <c r="K62" s="28">
        <v>1876.2</v>
      </c>
      <c r="L62" s="28">
        <v>1817</v>
      </c>
      <c r="M62" s="28">
        <v>1212</v>
      </c>
      <c r="N62" s="28">
        <v>1049</v>
      </c>
    </row>
    <row r="63" spans="1:38" x14ac:dyDescent="0.25">
      <c r="A63" s="3" t="s">
        <v>13</v>
      </c>
      <c r="B63" s="3" t="s">
        <v>11</v>
      </c>
      <c r="C63" s="3" t="s">
        <v>77</v>
      </c>
      <c r="D63" s="86">
        <v>6601.6940000000004</v>
      </c>
      <c r="E63" s="50">
        <v>6418</v>
      </c>
      <c r="F63" s="50">
        <v>5518</v>
      </c>
      <c r="G63" s="50">
        <v>5587</v>
      </c>
      <c r="H63" s="50">
        <v>5107</v>
      </c>
      <c r="I63" s="50">
        <v>5121</v>
      </c>
      <c r="J63" s="50">
        <v>4814.8</v>
      </c>
      <c r="K63" s="50">
        <v>4592.5</v>
      </c>
      <c r="L63" s="50">
        <v>4423</v>
      </c>
      <c r="M63" s="50">
        <v>3265</v>
      </c>
      <c r="N63" s="50">
        <v>2911</v>
      </c>
    </row>
    <row r="64" spans="1:38" x14ac:dyDescent="0.25">
      <c r="A64" s="2" t="s">
        <v>15</v>
      </c>
      <c r="B64" s="2" t="s">
        <v>29</v>
      </c>
      <c r="C64" s="2" t="s">
        <v>59</v>
      </c>
      <c r="D64" s="102">
        <f t="shared" ref="D64:K64" si="21">D62/D63</f>
        <v>0.47983305497043632</v>
      </c>
      <c r="E64" s="61">
        <f t="shared" si="21"/>
        <v>0.47848161421003427</v>
      </c>
      <c r="F64" s="61">
        <v>0.48640811888365348</v>
      </c>
      <c r="G64" s="61">
        <f t="shared" si="21"/>
        <v>0.46679792375156615</v>
      </c>
      <c r="H64" s="61">
        <f t="shared" si="21"/>
        <v>0.41394164871744665</v>
      </c>
      <c r="I64" s="61">
        <f t="shared" si="21"/>
        <v>0.40988088264010936</v>
      </c>
      <c r="J64" s="61">
        <f t="shared" si="21"/>
        <v>0.38713965273739304</v>
      </c>
      <c r="K64" s="61">
        <f t="shared" si="21"/>
        <v>0.40853565596080565</v>
      </c>
      <c r="L64" s="61">
        <v>0.41</v>
      </c>
      <c r="M64" s="61">
        <v>0.37</v>
      </c>
      <c r="N64" s="61">
        <v>0.36</v>
      </c>
    </row>
    <row r="65" spans="1:15" x14ac:dyDescent="0.25">
      <c r="D65" s="84"/>
      <c r="E65"/>
      <c r="F65"/>
      <c r="G65"/>
      <c r="H65"/>
      <c r="I65"/>
      <c r="J65"/>
      <c r="K65"/>
      <c r="L65"/>
      <c r="M65"/>
      <c r="N65"/>
    </row>
    <row r="66" spans="1:15" x14ac:dyDescent="0.25">
      <c r="B66" s="2" t="s">
        <v>30</v>
      </c>
      <c r="C66" s="2" t="s">
        <v>60</v>
      </c>
      <c r="D66" s="84"/>
      <c r="E66"/>
      <c r="F66"/>
      <c r="G66"/>
      <c r="H66"/>
      <c r="I66"/>
      <c r="J66"/>
      <c r="K66"/>
      <c r="L66"/>
      <c r="M66"/>
      <c r="N66"/>
    </row>
    <row r="67" spans="1:15" x14ac:dyDescent="0.25">
      <c r="A67" s="1" t="s">
        <v>12</v>
      </c>
      <c r="B67" s="1" t="s">
        <v>5</v>
      </c>
      <c r="C67" s="1" t="s">
        <v>65</v>
      </c>
      <c r="D67" s="95">
        <f>D23</f>
        <v>3167.7109999999998</v>
      </c>
      <c r="E67" s="28">
        <f>E23</f>
        <v>3070.895</v>
      </c>
      <c r="F67" s="28">
        <v>2684</v>
      </c>
      <c r="G67" s="28">
        <v>2608</v>
      </c>
      <c r="H67" s="28">
        <v>2114</v>
      </c>
      <c r="I67" s="28">
        <v>2099</v>
      </c>
      <c r="J67" s="28">
        <v>1864</v>
      </c>
      <c r="K67" s="28">
        <v>1876.2</v>
      </c>
      <c r="L67" s="28">
        <v>1817</v>
      </c>
      <c r="M67" s="28">
        <v>1212</v>
      </c>
      <c r="N67" s="28">
        <v>1049</v>
      </c>
    </row>
    <row r="68" spans="1:15" x14ac:dyDescent="0.25">
      <c r="A68" s="1" t="s">
        <v>13</v>
      </c>
      <c r="B68" s="1" t="s">
        <v>31</v>
      </c>
      <c r="C68" s="1" t="s">
        <v>78</v>
      </c>
      <c r="D68" s="88">
        <v>227.89099999999999</v>
      </c>
      <c r="E68" s="53">
        <v>225.61500000000001</v>
      </c>
      <c r="F68" s="53">
        <v>194</v>
      </c>
      <c r="G68" s="53">
        <v>206</v>
      </c>
      <c r="H68" s="53">
        <v>187</v>
      </c>
      <c r="I68">
        <v>185</v>
      </c>
      <c r="J68">
        <v>185</v>
      </c>
      <c r="K68">
        <v>166.4</v>
      </c>
      <c r="L68">
        <v>156</v>
      </c>
      <c r="M68">
        <v>128</v>
      </c>
      <c r="N68">
        <v>90</v>
      </c>
    </row>
    <row r="69" spans="1:15" x14ac:dyDescent="0.25">
      <c r="A69" s="3" t="s">
        <v>16</v>
      </c>
      <c r="B69" s="3" t="s">
        <v>6</v>
      </c>
      <c r="C69" s="3" t="s">
        <v>79</v>
      </c>
      <c r="D69" s="86">
        <v>242.51300000000001</v>
      </c>
      <c r="E69" s="56">
        <v>236.85599999999999</v>
      </c>
      <c r="F69" s="56">
        <v>218</v>
      </c>
      <c r="G69" s="56">
        <v>209</v>
      </c>
      <c r="H69" s="56">
        <f>139470079/1000000</f>
        <v>139.470079</v>
      </c>
      <c r="I69" s="50">
        <f>139470079/1000000</f>
        <v>139.470079</v>
      </c>
      <c r="J69" s="50">
        <f>121054/1000</f>
        <v>121.054</v>
      </c>
      <c r="K69" s="50">
        <v>120.854</v>
      </c>
      <c r="L69" s="50">
        <v>120.854</v>
      </c>
      <c r="M69" s="50">
        <v>97.140665999999996</v>
      </c>
      <c r="N69" s="50">
        <v>96.289171999999994</v>
      </c>
    </row>
    <row r="70" spans="1:15" x14ac:dyDescent="0.25">
      <c r="A70" s="2" t="s">
        <v>35</v>
      </c>
      <c r="B70" s="2" t="s">
        <v>32</v>
      </c>
      <c r="C70" s="2" t="s">
        <v>60</v>
      </c>
      <c r="D70" s="90">
        <f t="shared" ref="D70:K70" si="22">(D67+D68)/D69</f>
        <v>14.00173186592059</v>
      </c>
      <c r="E70" s="52">
        <f t="shared" si="22"/>
        <v>13.917781267943393</v>
      </c>
      <c r="F70" s="52">
        <v>13.20183486238532</v>
      </c>
      <c r="G70" s="52">
        <f t="shared" si="22"/>
        <v>13.464114832535886</v>
      </c>
      <c r="H70" s="52">
        <f t="shared" si="22"/>
        <v>16.498162304762158</v>
      </c>
      <c r="I70" s="52">
        <f t="shared" si="22"/>
        <v>16.376272361615282</v>
      </c>
      <c r="J70" s="52">
        <f t="shared" si="22"/>
        <v>16.926330398004197</v>
      </c>
      <c r="K70" s="52">
        <f t="shared" si="22"/>
        <v>16.901385142403232</v>
      </c>
      <c r="L70" s="52">
        <v>16.329999999999998</v>
      </c>
      <c r="M70" s="52">
        <v>13.8</v>
      </c>
      <c r="N70" s="52">
        <v>11.8</v>
      </c>
    </row>
    <row r="71" spans="1:15" x14ac:dyDescent="0.25">
      <c r="A71"/>
      <c r="B71"/>
      <c r="C71"/>
      <c r="D71" s="88"/>
      <c r="E71"/>
      <c r="F71"/>
      <c r="G71"/>
      <c r="H71"/>
      <c r="I71"/>
      <c r="J71"/>
      <c r="K71"/>
      <c r="L71"/>
      <c r="M71"/>
      <c r="N71"/>
    </row>
    <row r="72" spans="1:15" x14ac:dyDescent="0.25">
      <c r="B72" s="2" t="s">
        <v>133</v>
      </c>
      <c r="C72" s="2" t="s">
        <v>134</v>
      </c>
      <c r="D72" s="88"/>
      <c r="E72"/>
      <c r="F72"/>
      <c r="G72"/>
      <c r="H72"/>
      <c r="I72"/>
      <c r="J72"/>
      <c r="K72"/>
      <c r="L72"/>
      <c r="M72"/>
      <c r="N72"/>
    </row>
    <row r="73" spans="1:15" x14ac:dyDescent="0.25">
      <c r="A73" s="1" t="s">
        <v>12</v>
      </c>
      <c r="B73" s="1" t="s">
        <v>105</v>
      </c>
      <c r="C73" s="1" t="s">
        <v>110</v>
      </c>
      <c r="D73" s="95">
        <f t="shared" ref="D73:E73" si="23">D38</f>
        <v>304</v>
      </c>
      <c r="E73" s="28">
        <f t="shared" si="23"/>
        <v>288</v>
      </c>
      <c r="F73" s="28">
        <v>276</v>
      </c>
      <c r="G73" s="28">
        <f t="shared" ref="G73:M73" si="24">G38</f>
        <v>270</v>
      </c>
      <c r="H73" s="28">
        <f t="shared" si="24"/>
        <v>252</v>
      </c>
      <c r="I73" s="28">
        <f>I38</f>
        <v>219</v>
      </c>
      <c r="J73" s="28">
        <f t="shared" si="24"/>
        <v>186</v>
      </c>
      <c r="K73" s="28">
        <f t="shared" si="24"/>
        <v>147</v>
      </c>
      <c r="L73" s="28">
        <f t="shared" si="24"/>
        <v>112</v>
      </c>
      <c r="M73" s="28">
        <f t="shared" si="24"/>
        <v>86</v>
      </c>
      <c r="N73" s="28">
        <v>65</v>
      </c>
    </row>
    <row r="74" spans="1:15" x14ac:dyDescent="0.25">
      <c r="A74" s="3" t="s">
        <v>13</v>
      </c>
      <c r="B74" s="3" t="s">
        <v>111</v>
      </c>
      <c r="C74" s="3" t="s">
        <v>112</v>
      </c>
      <c r="D74" s="103">
        <f t="shared" ref="D74:E74" si="25">D39</f>
        <v>399</v>
      </c>
      <c r="E74" s="50">
        <f t="shared" si="25"/>
        <v>373</v>
      </c>
      <c r="F74" s="50">
        <v>357</v>
      </c>
      <c r="G74" s="50">
        <f t="shared" ref="G74:M74" si="26">G39</f>
        <v>345</v>
      </c>
      <c r="H74" s="50">
        <f t="shared" si="26"/>
        <v>329</v>
      </c>
      <c r="I74" s="50">
        <f t="shared" si="26"/>
        <v>302</v>
      </c>
      <c r="J74" s="50">
        <f t="shared" si="26"/>
        <v>257</v>
      </c>
      <c r="K74" s="50">
        <f t="shared" si="26"/>
        <v>209</v>
      </c>
      <c r="L74" s="50">
        <f t="shared" si="26"/>
        <v>162</v>
      </c>
      <c r="M74" s="50">
        <f t="shared" si="26"/>
        <v>125</v>
      </c>
      <c r="N74" s="50">
        <v>93</v>
      </c>
    </row>
    <row r="75" spans="1:15" x14ac:dyDescent="0.25">
      <c r="A75" s="2" t="s">
        <v>15</v>
      </c>
      <c r="B75" s="2" t="s">
        <v>131</v>
      </c>
      <c r="C75" s="2" t="s">
        <v>132</v>
      </c>
      <c r="D75" s="104">
        <f t="shared" ref="D75:K75" si="27">D73/D74</f>
        <v>0.76190476190476186</v>
      </c>
      <c r="E75" s="62">
        <f t="shared" si="27"/>
        <v>0.77211796246648789</v>
      </c>
      <c r="F75" s="62">
        <v>0.77310924369747902</v>
      </c>
      <c r="G75" s="62">
        <f t="shared" si="27"/>
        <v>0.78260869565217395</v>
      </c>
      <c r="H75" s="61">
        <f t="shared" si="27"/>
        <v>0.76595744680851063</v>
      </c>
      <c r="I75" s="61">
        <f t="shared" si="27"/>
        <v>0.72516556291390732</v>
      </c>
      <c r="J75" s="62">
        <f t="shared" si="27"/>
        <v>0.72373540856031127</v>
      </c>
      <c r="K75" s="61">
        <f t="shared" si="27"/>
        <v>0.70334928229665072</v>
      </c>
      <c r="L75" s="61">
        <f t="shared" ref="L75:M75" si="28">L73/L74</f>
        <v>0.69135802469135799</v>
      </c>
      <c r="M75" s="61">
        <f t="shared" si="28"/>
        <v>0.68799999999999994</v>
      </c>
      <c r="N75" s="61">
        <v>0.71</v>
      </c>
      <c r="O75" s="4"/>
    </row>
    <row r="76" spans="1:15" x14ac:dyDescent="0.25">
      <c r="A76"/>
      <c r="B76"/>
      <c r="C76"/>
      <c r="D76" s="66"/>
      <c r="E76"/>
      <c r="F76"/>
      <c r="G76"/>
      <c r="H76"/>
      <c r="I76"/>
      <c r="J76"/>
      <c r="K76"/>
      <c r="L76"/>
      <c r="M76"/>
      <c r="N76"/>
    </row>
    <row r="77" spans="1:15" x14ac:dyDescent="0.25">
      <c r="A77"/>
      <c r="B77"/>
      <c r="C77"/>
      <c r="D77" s="66"/>
      <c r="E77" s="66"/>
      <c r="F77" s="66"/>
      <c r="G77"/>
      <c r="H77"/>
      <c r="I77"/>
      <c r="J77"/>
      <c r="K77"/>
      <c r="L77"/>
      <c r="M77"/>
      <c r="N77"/>
    </row>
    <row r="78" spans="1:15" x14ac:dyDescent="0.25">
      <c r="A78"/>
      <c r="B78"/>
      <c r="C78"/>
      <c r="D78" s="66"/>
      <c r="E78" s="66"/>
      <c r="F78" s="66"/>
      <c r="G78"/>
      <c r="H78"/>
      <c r="I78"/>
      <c r="J78"/>
      <c r="K78"/>
      <c r="L78"/>
      <c r="M78"/>
      <c r="N78"/>
    </row>
    <row r="79" spans="1:15" x14ac:dyDescent="0.25">
      <c r="A79"/>
      <c r="B79"/>
      <c r="C79"/>
      <c r="D79" s="66"/>
      <c r="E79" s="66"/>
      <c r="F79" s="66"/>
      <c r="G79"/>
      <c r="H79"/>
      <c r="I79"/>
      <c r="J79"/>
      <c r="K79"/>
      <c r="L79"/>
      <c r="M79"/>
      <c r="N79"/>
    </row>
    <row r="80" spans="1:15" x14ac:dyDescent="0.25">
      <c r="A80"/>
      <c r="B80"/>
      <c r="C80"/>
      <c r="D80" s="66"/>
      <c r="E80" s="66"/>
      <c r="F80" s="66"/>
      <c r="G80"/>
      <c r="H80"/>
      <c r="I80"/>
      <c r="J80"/>
      <c r="K80"/>
      <c r="L80"/>
      <c r="M80"/>
      <c r="N80"/>
    </row>
    <row r="81" spans="1:32" x14ac:dyDescent="0.25">
      <c r="A81"/>
      <c r="B81"/>
      <c r="C81"/>
      <c r="D81" s="66"/>
      <c r="E81" s="66"/>
      <c r="F81" s="66"/>
      <c r="G81"/>
      <c r="H81"/>
      <c r="I81"/>
      <c r="J81"/>
      <c r="K81"/>
      <c r="L81"/>
      <c r="M81"/>
      <c r="N81"/>
    </row>
    <row r="82" spans="1:32" x14ac:dyDescent="0.25">
      <c r="A82"/>
      <c r="B82"/>
      <c r="C82"/>
      <c r="D82" s="66"/>
      <c r="E82" s="66"/>
      <c r="F82" s="66"/>
      <c r="G82"/>
      <c r="H82"/>
      <c r="I82"/>
      <c r="J82"/>
      <c r="K82"/>
      <c r="L82"/>
      <c r="M82"/>
      <c r="N82"/>
    </row>
    <row r="83" spans="1:32" x14ac:dyDescent="0.25">
      <c r="A83"/>
      <c r="B83"/>
      <c r="C83"/>
      <c r="D83" s="66"/>
      <c r="E83" s="66"/>
      <c r="F83" s="66"/>
      <c r="G83"/>
      <c r="H83"/>
      <c r="I83"/>
      <c r="J83"/>
      <c r="K83"/>
      <c r="L83"/>
      <c r="M83"/>
      <c r="N83"/>
    </row>
    <row r="84" spans="1:32" x14ac:dyDescent="0.25">
      <c r="A84"/>
      <c r="B84"/>
      <c r="C84"/>
      <c r="D84" s="66"/>
      <c r="E84" s="66"/>
      <c r="F84" s="66"/>
      <c r="G84"/>
      <c r="H84"/>
      <c r="I84"/>
      <c r="J84"/>
      <c r="K84"/>
      <c r="L84"/>
      <c r="M84"/>
      <c r="N84"/>
    </row>
    <row r="85" spans="1:32" x14ac:dyDescent="0.25">
      <c r="A85"/>
      <c r="B85"/>
      <c r="C85"/>
      <c r="D85" s="66"/>
      <c r="E85" s="66"/>
      <c r="F85" s="66"/>
      <c r="G85"/>
      <c r="H85"/>
      <c r="I85"/>
      <c r="J85"/>
      <c r="K85"/>
      <c r="L85"/>
      <c r="M85"/>
      <c r="N85"/>
      <c r="AD85" s="9"/>
      <c r="AE85" s="9"/>
      <c r="AF85" s="9"/>
    </row>
    <row r="86" spans="1:32" x14ac:dyDescent="0.25">
      <c r="A86"/>
      <c r="B86"/>
      <c r="C86"/>
      <c r="D86" s="66"/>
      <c r="E86" s="66"/>
      <c r="F86" s="66"/>
      <c r="G86"/>
      <c r="H86"/>
      <c r="I86"/>
      <c r="J86"/>
      <c r="K86"/>
      <c r="L86"/>
      <c r="M86"/>
      <c r="N86"/>
    </row>
    <row r="87" spans="1:32" x14ac:dyDescent="0.25">
      <c r="A87"/>
      <c r="B87"/>
      <c r="C87"/>
      <c r="D87" s="66"/>
      <c r="E87" s="66"/>
      <c r="F87" s="66"/>
      <c r="G87"/>
      <c r="H87"/>
      <c r="I87"/>
      <c r="J87"/>
      <c r="K87"/>
      <c r="L87"/>
      <c r="M87"/>
      <c r="N87"/>
    </row>
    <row r="88" spans="1:32" x14ac:dyDescent="0.25">
      <c r="A88"/>
      <c r="B88"/>
      <c r="C88"/>
      <c r="D88" s="66"/>
      <c r="E88" s="66"/>
      <c r="F88" s="66"/>
      <c r="G88"/>
      <c r="H88"/>
      <c r="I88"/>
      <c r="J88"/>
      <c r="K88"/>
      <c r="L88"/>
      <c r="M88"/>
      <c r="N88"/>
    </row>
    <row r="89" spans="1:32" x14ac:dyDescent="0.25">
      <c r="A89"/>
      <c r="B89"/>
      <c r="C89"/>
      <c r="D89" s="66"/>
      <c r="E89" s="66"/>
      <c r="F89" s="66"/>
      <c r="G89"/>
      <c r="H89"/>
      <c r="I89"/>
      <c r="J89"/>
      <c r="K89"/>
      <c r="L89"/>
      <c r="M89"/>
      <c r="N89"/>
    </row>
    <row r="90" spans="1:32" x14ac:dyDescent="0.25">
      <c r="A90"/>
      <c r="B90"/>
      <c r="C90"/>
      <c r="D90" s="66"/>
      <c r="E90" s="66"/>
      <c r="F90" s="66"/>
      <c r="G90"/>
      <c r="H90"/>
      <c r="I90"/>
      <c r="J90"/>
      <c r="K90"/>
      <c r="L90"/>
      <c r="M90"/>
      <c r="N90"/>
    </row>
    <row r="91" spans="1:32" x14ac:dyDescent="0.25">
      <c r="A91"/>
      <c r="B91"/>
      <c r="C91"/>
      <c r="D91" s="66"/>
      <c r="E91" s="66"/>
      <c r="F91" s="66"/>
      <c r="G91"/>
      <c r="H91"/>
      <c r="I91"/>
      <c r="J91"/>
      <c r="K91"/>
      <c r="L91"/>
      <c r="M91"/>
      <c r="N91"/>
    </row>
    <row r="92" spans="1:32" x14ac:dyDescent="0.25">
      <c r="A92"/>
      <c r="B92"/>
      <c r="C92"/>
      <c r="D92" s="66"/>
      <c r="E92" s="66"/>
      <c r="F92" s="66"/>
      <c r="G92"/>
      <c r="H92"/>
      <c r="I92"/>
      <c r="J92"/>
      <c r="K92"/>
      <c r="L92"/>
      <c r="M92"/>
      <c r="N92"/>
    </row>
    <row r="93" spans="1:32" x14ac:dyDescent="0.25">
      <c r="A93"/>
      <c r="B93"/>
      <c r="C93"/>
      <c r="D93" s="66"/>
      <c r="E93" s="66"/>
      <c r="F93" s="66"/>
      <c r="G93"/>
      <c r="H93"/>
      <c r="I93"/>
      <c r="J93"/>
      <c r="K93"/>
      <c r="L93"/>
      <c r="M93"/>
      <c r="N93"/>
    </row>
    <row r="94" spans="1:32" x14ac:dyDescent="0.25">
      <c r="A94"/>
      <c r="B94"/>
      <c r="C94"/>
      <c r="D94" s="66"/>
      <c r="E94" s="66"/>
      <c r="F94" s="66"/>
      <c r="G94"/>
      <c r="H94"/>
      <c r="I94"/>
      <c r="J94"/>
      <c r="K94"/>
      <c r="L94"/>
      <c r="M94"/>
      <c r="N94"/>
    </row>
    <row r="95" spans="1:32" x14ac:dyDescent="0.25">
      <c r="A95"/>
      <c r="B95"/>
      <c r="C95"/>
      <c r="D95" s="66"/>
      <c r="E95" s="66"/>
      <c r="F95" s="66"/>
      <c r="G95"/>
      <c r="H95"/>
      <c r="I95"/>
      <c r="J95"/>
      <c r="K95"/>
      <c r="L95"/>
      <c r="M95"/>
      <c r="N95"/>
    </row>
    <row r="96" spans="1:32" x14ac:dyDescent="0.25">
      <c r="A96"/>
      <c r="B96"/>
      <c r="C96"/>
      <c r="D96" s="66"/>
      <c r="E96" s="66"/>
      <c r="F96" s="66"/>
      <c r="G96"/>
      <c r="H96"/>
      <c r="I96"/>
      <c r="J96"/>
      <c r="K96"/>
      <c r="L96"/>
      <c r="M96"/>
      <c r="N96"/>
    </row>
    <row r="97" spans="1:14" x14ac:dyDescent="0.25">
      <c r="A97"/>
      <c r="B97"/>
      <c r="C97"/>
      <c r="D97" s="66"/>
      <c r="E97" s="66"/>
      <c r="F97" s="66"/>
      <c r="G97"/>
      <c r="H97"/>
      <c r="I97"/>
      <c r="J97"/>
      <c r="K97"/>
      <c r="L97"/>
      <c r="M97"/>
      <c r="N97"/>
    </row>
    <row r="98" spans="1:14" x14ac:dyDescent="0.25">
      <c r="A98"/>
      <c r="B98"/>
      <c r="C98"/>
      <c r="D98" s="66"/>
      <c r="E98" s="66"/>
      <c r="F98" s="66"/>
      <c r="G98"/>
      <c r="H98"/>
      <c r="I98"/>
      <c r="J98"/>
      <c r="K98"/>
      <c r="L98"/>
      <c r="M98"/>
      <c r="N98"/>
    </row>
    <row r="99" spans="1:14" x14ac:dyDescent="0.25">
      <c r="A99"/>
      <c r="B99"/>
      <c r="C99"/>
      <c r="D99" s="66"/>
      <c r="E99" s="66"/>
      <c r="F99" s="66"/>
      <c r="G99"/>
      <c r="H99"/>
      <c r="I99"/>
      <c r="J99"/>
      <c r="K99"/>
      <c r="L99"/>
      <c r="M99"/>
      <c r="N99"/>
    </row>
    <row r="100" spans="1:14" x14ac:dyDescent="0.25">
      <c r="A100"/>
      <c r="B100"/>
      <c r="C100"/>
      <c r="D100" s="66"/>
      <c r="E100" s="66"/>
      <c r="F100" s="66"/>
      <c r="G100"/>
      <c r="H100"/>
      <c r="I100"/>
      <c r="J100"/>
      <c r="K100"/>
      <c r="L100"/>
      <c r="M100"/>
      <c r="N100"/>
    </row>
    <row r="101" spans="1:14" x14ac:dyDescent="0.25">
      <c r="A101"/>
      <c r="B101"/>
      <c r="C101"/>
      <c r="D101" s="66"/>
      <c r="E101" s="66"/>
      <c r="F101" s="66"/>
      <c r="G101"/>
      <c r="H101"/>
      <c r="I101"/>
      <c r="J101"/>
      <c r="K101"/>
      <c r="L101"/>
      <c r="M101"/>
      <c r="N101"/>
    </row>
    <row r="102" spans="1:14" x14ac:dyDescent="0.25">
      <c r="A102"/>
      <c r="B102"/>
      <c r="C102"/>
      <c r="D102" s="66"/>
      <c r="E102" s="66"/>
      <c r="F102" s="66"/>
      <c r="G102"/>
      <c r="H102"/>
      <c r="I102"/>
      <c r="J102"/>
      <c r="K102"/>
      <c r="L102"/>
      <c r="M102"/>
      <c r="N102"/>
    </row>
    <row r="103" spans="1:14" x14ac:dyDescent="0.25">
      <c r="A103"/>
      <c r="B103"/>
      <c r="C103"/>
      <c r="D103" s="66"/>
      <c r="E103" s="66"/>
      <c r="F103" s="66"/>
      <c r="G103"/>
      <c r="H103"/>
      <c r="I103"/>
      <c r="J103"/>
      <c r="K103"/>
      <c r="L103"/>
      <c r="M103"/>
      <c r="N103"/>
    </row>
    <row r="104" spans="1:14" x14ac:dyDescent="0.25">
      <c r="A104"/>
      <c r="B104"/>
      <c r="C104"/>
      <c r="D104" s="66"/>
      <c r="E104" s="66"/>
      <c r="F104" s="66"/>
      <c r="G104"/>
      <c r="H104"/>
      <c r="I104"/>
      <c r="J104"/>
      <c r="K104"/>
      <c r="L104"/>
      <c r="M104"/>
      <c r="N104"/>
    </row>
    <row r="105" spans="1:14" x14ac:dyDescent="0.25">
      <c r="A105"/>
      <c r="B105"/>
      <c r="C105"/>
      <c r="D105" s="66"/>
      <c r="E105" s="66"/>
      <c r="F105" s="66"/>
      <c r="G105"/>
      <c r="H105"/>
      <c r="I105"/>
      <c r="J105"/>
      <c r="K105"/>
      <c r="L105"/>
      <c r="M105"/>
      <c r="N105"/>
    </row>
    <row r="106" spans="1:14" x14ac:dyDescent="0.25">
      <c r="A106"/>
      <c r="B106"/>
      <c r="C106"/>
      <c r="D106" s="66"/>
      <c r="E106" s="66"/>
      <c r="F106" s="66"/>
      <c r="G106"/>
      <c r="H106"/>
      <c r="I106"/>
      <c r="J106"/>
      <c r="K106"/>
      <c r="L106"/>
      <c r="M106"/>
      <c r="N106"/>
    </row>
    <row r="107" spans="1:14" x14ac:dyDescent="0.25">
      <c r="A107"/>
      <c r="B107"/>
      <c r="C107"/>
      <c r="D107" s="66"/>
      <c r="E107" s="66"/>
      <c r="F107" s="66"/>
      <c r="G107"/>
      <c r="H107"/>
      <c r="I107"/>
      <c r="J107"/>
      <c r="K107"/>
      <c r="L107"/>
      <c r="M107"/>
      <c r="N107"/>
    </row>
    <row r="108" spans="1:14" x14ac:dyDescent="0.25">
      <c r="A108"/>
      <c r="B108"/>
      <c r="C108"/>
      <c r="D108" s="66"/>
      <c r="E108" s="66"/>
      <c r="F108" s="66"/>
      <c r="G108"/>
      <c r="H108"/>
      <c r="I108"/>
      <c r="J108"/>
      <c r="K108"/>
      <c r="L108"/>
      <c r="M108"/>
      <c r="N108"/>
    </row>
    <row r="109" spans="1:14" x14ac:dyDescent="0.25">
      <c r="A109"/>
      <c r="B109"/>
      <c r="C109"/>
      <c r="D109" s="66"/>
      <c r="E109" s="66"/>
      <c r="F109" s="66"/>
      <c r="G109"/>
      <c r="H109"/>
      <c r="I109"/>
      <c r="J109"/>
      <c r="K109"/>
      <c r="L109"/>
      <c r="M109"/>
      <c r="N109"/>
    </row>
    <row r="110" spans="1:14" x14ac:dyDescent="0.25">
      <c r="A110"/>
      <c r="B110"/>
      <c r="C110"/>
      <c r="D110" s="66"/>
      <c r="E110" s="66"/>
      <c r="F110" s="66"/>
      <c r="G110"/>
      <c r="H110"/>
      <c r="I110"/>
      <c r="J110"/>
      <c r="K110"/>
      <c r="L110"/>
      <c r="M110"/>
      <c r="N110"/>
    </row>
    <row r="111" spans="1:14" x14ac:dyDescent="0.25">
      <c r="A111"/>
      <c r="B111"/>
      <c r="C111"/>
      <c r="D111" s="66"/>
      <c r="E111" s="66"/>
      <c r="F111" s="66"/>
      <c r="G111"/>
      <c r="H111"/>
      <c r="I111"/>
      <c r="J111"/>
      <c r="K111"/>
      <c r="L111"/>
      <c r="M111"/>
      <c r="N111"/>
    </row>
    <row r="112" spans="1:14" x14ac:dyDescent="0.25">
      <c r="A112"/>
      <c r="B112"/>
      <c r="C112"/>
      <c r="D112" s="66"/>
      <c r="E112" s="66"/>
      <c r="F112" s="66"/>
      <c r="G112"/>
      <c r="H112"/>
      <c r="I112"/>
      <c r="J112"/>
      <c r="K112"/>
      <c r="L112"/>
      <c r="M112"/>
      <c r="N112"/>
    </row>
    <row r="113" spans="1:14" x14ac:dyDescent="0.25">
      <c r="A113"/>
      <c r="B113"/>
      <c r="C113"/>
      <c r="D113" s="66"/>
      <c r="E113" s="66"/>
      <c r="F113" s="66"/>
      <c r="G113"/>
      <c r="H113"/>
      <c r="I113"/>
      <c r="J113"/>
      <c r="K113"/>
      <c r="L113"/>
      <c r="M113"/>
      <c r="N113"/>
    </row>
    <row r="114" spans="1:14" x14ac:dyDescent="0.25">
      <c r="A114"/>
      <c r="B114"/>
      <c r="C114"/>
      <c r="D114" s="66"/>
      <c r="E114" s="66"/>
      <c r="F114" s="66"/>
      <c r="G114"/>
      <c r="H114"/>
      <c r="I114"/>
      <c r="J114"/>
      <c r="K114"/>
      <c r="L114"/>
      <c r="M114"/>
      <c r="N114"/>
    </row>
    <row r="115" spans="1:14" x14ac:dyDescent="0.25">
      <c r="A115"/>
      <c r="B115"/>
      <c r="C115"/>
      <c r="D115" s="66"/>
      <c r="E115" s="66"/>
      <c r="F115" s="66"/>
      <c r="G115"/>
      <c r="H115"/>
      <c r="I115"/>
      <c r="J115"/>
      <c r="K115"/>
      <c r="L115"/>
      <c r="M115"/>
      <c r="N115"/>
    </row>
    <row r="116" spans="1:14" x14ac:dyDescent="0.25">
      <c r="A116"/>
      <c r="B116"/>
      <c r="C116"/>
      <c r="D116" s="66"/>
      <c r="E116" s="66"/>
      <c r="F116" s="66"/>
      <c r="G116"/>
      <c r="H116"/>
      <c r="I116"/>
      <c r="J116"/>
      <c r="K116"/>
      <c r="L116"/>
      <c r="M116"/>
      <c r="N116"/>
    </row>
    <row r="117" spans="1:14" x14ac:dyDescent="0.25">
      <c r="A117"/>
      <c r="B117"/>
      <c r="C117"/>
      <c r="D117" s="66"/>
      <c r="E117" s="66"/>
      <c r="F117" s="66"/>
      <c r="G117"/>
      <c r="H117"/>
      <c r="I117"/>
      <c r="J117"/>
      <c r="K117"/>
      <c r="L117"/>
      <c r="M117"/>
      <c r="N117"/>
    </row>
    <row r="118" spans="1:14" x14ac:dyDescent="0.25">
      <c r="A118"/>
      <c r="B118"/>
      <c r="C118"/>
      <c r="D118" s="66"/>
      <c r="E118" s="66"/>
      <c r="F118" s="66"/>
      <c r="G118"/>
      <c r="H118"/>
      <c r="I118"/>
      <c r="J118"/>
      <c r="K118"/>
      <c r="L118"/>
      <c r="M118"/>
      <c r="N118"/>
    </row>
    <row r="119" spans="1:14" x14ac:dyDescent="0.25">
      <c r="A119"/>
      <c r="B119"/>
      <c r="C119"/>
      <c r="D119" s="66"/>
      <c r="E119" s="66"/>
      <c r="F119" s="66"/>
      <c r="G119"/>
      <c r="H119"/>
      <c r="I119"/>
      <c r="J119"/>
      <c r="K119"/>
      <c r="L119"/>
      <c r="M119"/>
      <c r="N119"/>
    </row>
    <row r="120" spans="1:14" x14ac:dyDescent="0.25">
      <c r="A120"/>
      <c r="B120"/>
      <c r="C120"/>
      <c r="D120" s="66"/>
      <c r="E120" s="66"/>
      <c r="F120" s="66"/>
      <c r="G120"/>
      <c r="H120"/>
      <c r="I120"/>
      <c r="J120"/>
      <c r="K120"/>
      <c r="L120"/>
      <c r="M120"/>
      <c r="N120"/>
    </row>
    <row r="121" spans="1:14" x14ac:dyDescent="0.25">
      <c r="A121"/>
      <c r="B121"/>
      <c r="C121"/>
      <c r="D121" s="66"/>
      <c r="E121" s="66"/>
      <c r="F121" s="66"/>
      <c r="G121"/>
      <c r="H121"/>
      <c r="I121"/>
      <c r="J121"/>
      <c r="K121"/>
      <c r="L121"/>
      <c r="M121"/>
      <c r="N121"/>
    </row>
    <row r="122" spans="1:14" x14ac:dyDescent="0.25">
      <c r="A122"/>
      <c r="B122"/>
      <c r="C122"/>
      <c r="D122" s="66"/>
      <c r="E122" s="66"/>
      <c r="F122" s="66"/>
      <c r="G122"/>
      <c r="H122"/>
      <c r="I122"/>
      <c r="J122"/>
      <c r="K122"/>
      <c r="L122"/>
      <c r="M122"/>
      <c r="N122"/>
    </row>
    <row r="123" spans="1:14" x14ac:dyDescent="0.25">
      <c r="A123"/>
      <c r="B123"/>
      <c r="C123"/>
      <c r="D123" s="66"/>
      <c r="E123" s="66"/>
      <c r="F123" s="66"/>
      <c r="G123"/>
      <c r="H123"/>
      <c r="I123"/>
      <c r="J123"/>
      <c r="K123"/>
      <c r="L123"/>
      <c r="M123"/>
      <c r="N123"/>
    </row>
    <row r="124" spans="1:14" x14ac:dyDescent="0.25">
      <c r="A124"/>
      <c r="B124"/>
      <c r="C124"/>
      <c r="D124" s="66"/>
      <c r="E124" s="66"/>
      <c r="F124" s="66"/>
      <c r="G124"/>
      <c r="H124"/>
      <c r="I124"/>
      <c r="J124"/>
      <c r="K124"/>
      <c r="L124"/>
      <c r="M124"/>
      <c r="N124"/>
    </row>
    <row r="125" spans="1:14" x14ac:dyDescent="0.25">
      <c r="A125"/>
      <c r="B125"/>
      <c r="C125"/>
      <c r="D125" s="66"/>
      <c r="E125" s="66"/>
      <c r="F125" s="66"/>
      <c r="G125"/>
      <c r="H125"/>
      <c r="I125"/>
      <c r="J125"/>
      <c r="K125"/>
      <c r="L125"/>
      <c r="M125"/>
      <c r="N125"/>
    </row>
    <row r="126" spans="1:14" x14ac:dyDescent="0.25">
      <c r="A126"/>
      <c r="B126"/>
      <c r="C126"/>
      <c r="D126" s="66"/>
      <c r="E126" s="66"/>
      <c r="F126" s="66"/>
      <c r="G126"/>
      <c r="H126"/>
      <c r="I126"/>
      <c r="J126"/>
      <c r="K126"/>
      <c r="L126"/>
      <c r="M126"/>
      <c r="N126"/>
    </row>
    <row r="127" spans="1:14" x14ac:dyDescent="0.25">
      <c r="A127"/>
      <c r="B127"/>
      <c r="C127"/>
      <c r="D127" s="66"/>
      <c r="E127" s="66"/>
      <c r="F127" s="66"/>
      <c r="G127"/>
      <c r="H127"/>
      <c r="I127"/>
      <c r="J127"/>
      <c r="K127"/>
      <c r="L127"/>
      <c r="M127"/>
      <c r="N127"/>
    </row>
    <row r="128" spans="1:14" x14ac:dyDescent="0.25">
      <c r="A128"/>
      <c r="B128"/>
      <c r="C128"/>
      <c r="D128" s="66"/>
      <c r="E128" s="66"/>
      <c r="F128" s="66"/>
      <c r="G128"/>
      <c r="H128"/>
      <c r="I128"/>
      <c r="J128"/>
      <c r="K128"/>
      <c r="L128"/>
      <c r="M128"/>
      <c r="N128"/>
    </row>
    <row r="129" spans="1:14" x14ac:dyDescent="0.25">
      <c r="A129"/>
      <c r="B129"/>
      <c r="C129"/>
      <c r="D129" s="66"/>
      <c r="E129" s="66"/>
      <c r="F129" s="66"/>
      <c r="G129"/>
      <c r="H129"/>
      <c r="I129"/>
      <c r="J129"/>
      <c r="K129"/>
      <c r="L129"/>
      <c r="M129"/>
      <c r="N129"/>
    </row>
    <row r="130" spans="1:14" x14ac:dyDescent="0.25">
      <c r="A130"/>
      <c r="B130"/>
      <c r="C130"/>
      <c r="D130" s="66"/>
      <c r="E130" s="66"/>
      <c r="F130" s="66"/>
      <c r="G130"/>
      <c r="H130"/>
      <c r="I130"/>
      <c r="J130"/>
      <c r="K130"/>
      <c r="L130"/>
      <c r="M130"/>
      <c r="N130"/>
    </row>
    <row r="131" spans="1:14" x14ac:dyDescent="0.25">
      <c r="A131"/>
      <c r="B131"/>
      <c r="C131"/>
      <c r="D131" s="66"/>
      <c r="E131" s="66"/>
      <c r="F131" s="66"/>
      <c r="G131"/>
      <c r="H131"/>
      <c r="I131"/>
      <c r="J131"/>
      <c r="K131"/>
      <c r="L131"/>
      <c r="M131"/>
      <c r="N131"/>
    </row>
    <row r="132" spans="1:14" x14ac:dyDescent="0.25">
      <c r="A132"/>
      <c r="B132"/>
      <c r="C132"/>
      <c r="D132" s="66"/>
      <c r="E132" s="66"/>
      <c r="F132" s="66"/>
      <c r="G132"/>
      <c r="H132"/>
      <c r="I132"/>
      <c r="J132"/>
      <c r="K132"/>
      <c r="L132"/>
      <c r="M132"/>
      <c r="N132"/>
    </row>
    <row r="133" spans="1:14" x14ac:dyDescent="0.25">
      <c r="A133"/>
      <c r="B133"/>
      <c r="C133"/>
      <c r="D133" s="66"/>
      <c r="E133" s="66"/>
      <c r="F133" s="66"/>
      <c r="G133"/>
      <c r="H133"/>
      <c r="I133"/>
      <c r="J133"/>
      <c r="K133"/>
      <c r="L133"/>
      <c r="M133"/>
      <c r="N133"/>
    </row>
    <row r="134" spans="1:14" x14ac:dyDescent="0.25">
      <c r="A134"/>
      <c r="B134"/>
      <c r="C134"/>
      <c r="D134" s="66"/>
      <c r="E134" s="66"/>
      <c r="F134" s="66"/>
      <c r="G134"/>
      <c r="H134"/>
      <c r="I134"/>
      <c r="J134"/>
      <c r="K134"/>
      <c r="L134"/>
      <c r="M134"/>
      <c r="N134"/>
    </row>
    <row r="135" spans="1:14" x14ac:dyDescent="0.25">
      <c r="A135"/>
      <c r="B135"/>
      <c r="C135"/>
      <c r="D135" s="66"/>
      <c r="E135" s="66"/>
      <c r="F135" s="66"/>
      <c r="G135"/>
      <c r="H135"/>
      <c r="I135"/>
      <c r="J135"/>
      <c r="K135"/>
      <c r="L135"/>
      <c r="M135"/>
      <c r="N135"/>
    </row>
    <row r="136" spans="1:14" x14ac:dyDescent="0.25">
      <c r="A136"/>
      <c r="B136"/>
      <c r="C136"/>
      <c r="D136" s="66"/>
      <c r="E136" s="66"/>
      <c r="F136" s="66"/>
      <c r="G136"/>
      <c r="H136"/>
      <c r="I136"/>
      <c r="J136"/>
      <c r="K136"/>
      <c r="L136"/>
      <c r="M136"/>
      <c r="N136"/>
    </row>
    <row r="137" spans="1:14" x14ac:dyDescent="0.25">
      <c r="A137"/>
      <c r="B137"/>
      <c r="C137"/>
      <c r="D137" s="66"/>
      <c r="E137" s="66"/>
      <c r="F137" s="66"/>
      <c r="G137"/>
      <c r="H137"/>
      <c r="I137"/>
      <c r="J137"/>
      <c r="K137"/>
      <c r="L137"/>
      <c r="M137"/>
      <c r="N137"/>
    </row>
    <row r="138" spans="1:14" x14ac:dyDescent="0.25">
      <c r="A138"/>
      <c r="B138"/>
      <c r="C138"/>
      <c r="D138" s="66"/>
      <c r="E138" s="66"/>
      <c r="F138" s="66"/>
      <c r="G138"/>
      <c r="H138"/>
      <c r="I138"/>
      <c r="J138"/>
      <c r="K138"/>
      <c r="L138"/>
      <c r="M138"/>
      <c r="N138"/>
    </row>
    <row r="139" spans="1:14" x14ac:dyDescent="0.25">
      <c r="A139"/>
      <c r="B139"/>
      <c r="C139"/>
      <c r="D139" s="66"/>
      <c r="E139" s="66"/>
      <c r="F139" s="66"/>
      <c r="G139"/>
      <c r="H139"/>
      <c r="I139"/>
      <c r="J139"/>
      <c r="K139"/>
      <c r="L139"/>
      <c r="M139"/>
      <c r="N139"/>
    </row>
    <row r="140" spans="1:14" x14ac:dyDescent="0.25">
      <c r="A140"/>
      <c r="B140"/>
      <c r="C140"/>
      <c r="D140" s="66"/>
      <c r="E140" s="66"/>
      <c r="F140" s="66"/>
      <c r="G140"/>
      <c r="H140"/>
      <c r="I140"/>
      <c r="J140"/>
      <c r="K140"/>
      <c r="L140"/>
      <c r="M140"/>
      <c r="N140"/>
    </row>
    <row r="141" spans="1:14" x14ac:dyDescent="0.25">
      <c r="A141"/>
      <c r="B141"/>
      <c r="C141"/>
      <c r="D141" s="66"/>
      <c r="E141" s="66"/>
      <c r="F141" s="66"/>
      <c r="G141"/>
      <c r="H141"/>
      <c r="I141"/>
      <c r="J141"/>
      <c r="K141"/>
      <c r="L141"/>
      <c r="M141"/>
      <c r="N141"/>
    </row>
    <row r="142" spans="1:14" x14ac:dyDescent="0.25">
      <c r="A142"/>
      <c r="B142"/>
      <c r="C142"/>
      <c r="D142" s="66"/>
      <c r="E142" s="66"/>
      <c r="F142" s="66"/>
      <c r="G142"/>
      <c r="H142"/>
      <c r="I142"/>
      <c r="J142"/>
      <c r="K142"/>
      <c r="L142"/>
      <c r="M142"/>
      <c r="N142"/>
    </row>
    <row r="143" spans="1:14" x14ac:dyDescent="0.25">
      <c r="A143"/>
      <c r="B143"/>
      <c r="C143"/>
      <c r="D143" s="66"/>
      <c r="E143" s="66"/>
      <c r="F143" s="66"/>
      <c r="G143"/>
      <c r="H143"/>
      <c r="I143"/>
      <c r="J143"/>
      <c r="K143"/>
      <c r="L143"/>
      <c r="M143"/>
      <c r="N143"/>
    </row>
    <row r="144" spans="1:14" x14ac:dyDescent="0.25">
      <c r="A144"/>
      <c r="B144"/>
      <c r="C144"/>
      <c r="D144" s="66"/>
      <c r="E144" s="66"/>
      <c r="F144" s="66"/>
      <c r="G144"/>
      <c r="H144"/>
      <c r="I144"/>
      <c r="J144"/>
      <c r="K144"/>
      <c r="L144"/>
      <c r="M144"/>
      <c r="N144"/>
    </row>
    <row r="145" spans="1:14" x14ac:dyDescent="0.25">
      <c r="A145"/>
      <c r="B145"/>
      <c r="C145"/>
      <c r="D145" s="66"/>
      <c r="E145" s="66"/>
      <c r="F145" s="66"/>
      <c r="G145"/>
      <c r="H145"/>
      <c r="I145"/>
      <c r="J145"/>
      <c r="K145"/>
      <c r="L145"/>
      <c r="M145"/>
      <c r="N145"/>
    </row>
    <row r="146" spans="1:14" x14ac:dyDescent="0.25">
      <c r="A146"/>
      <c r="B146"/>
      <c r="C146"/>
      <c r="D146" s="66"/>
      <c r="E146" s="66"/>
      <c r="F146" s="66"/>
      <c r="G146"/>
      <c r="H146"/>
      <c r="I146"/>
      <c r="J146"/>
      <c r="K146"/>
      <c r="L146"/>
      <c r="M146"/>
      <c r="N146"/>
    </row>
    <row r="147" spans="1:14" x14ac:dyDescent="0.25">
      <c r="A147"/>
      <c r="B147"/>
      <c r="C147"/>
      <c r="D147" s="66"/>
      <c r="E147" s="66"/>
      <c r="F147" s="66"/>
      <c r="G147"/>
      <c r="H147"/>
      <c r="I147"/>
      <c r="J147"/>
      <c r="K147"/>
      <c r="L147"/>
      <c r="M147"/>
      <c r="N147"/>
    </row>
    <row r="148" spans="1:14" x14ac:dyDescent="0.25">
      <c r="A148"/>
      <c r="B148"/>
      <c r="C148"/>
      <c r="D148" s="66"/>
      <c r="E148" s="66"/>
      <c r="F148" s="66"/>
      <c r="G148"/>
      <c r="H148"/>
      <c r="I148"/>
      <c r="J148"/>
      <c r="K148"/>
      <c r="L148"/>
      <c r="M148"/>
      <c r="N148"/>
    </row>
    <row r="149" spans="1:14" x14ac:dyDescent="0.25">
      <c r="A149"/>
      <c r="B149"/>
      <c r="C149"/>
      <c r="D149" s="66"/>
      <c r="E149" s="66"/>
      <c r="F149" s="66"/>
      <c r="G149"/>
      <c r="H149"/>
      <c r="I149"/>
      <c r="J149"/>
      <c r="K149"/>
      <c r="L149"/>
      <c r="M149"/>
      <c r="N149"/>
    </row>
    <row r="150" spans="1:14" x14ac:dyDescent="0.25">
      <c r="A150"/>
      <c r="B150"/>
      <c r="C150"/>
      <c r="D150" s="66"/>
      <c r="E150" s="66"/>
      <c r="F150" s="66"/>
      <c r="G150"/>
      <c r="H150"/>
      <c r="I150"/>
      <c r="J150"/>
      <c r="K150"/>
      <c r="L150"/>
      <c r="M150"/>
      <c r="N150"/>
    </row>
    <row r="151" spans="1:14" x14ac:dyDescent="0.25">
      <c r="A151"/>
      <c r="B151"/>
      <c r="C151"/>
      <c r="D151" s="66"/>
      <c r="E151" s="66"/>
      <c r="F151" s="66"/>
      <c r="G151"/>
      <c r="H151"/>
      <c r="I151"/>
      <c r="J151"/>
      <c r="K151"/>
      <c r="L151"/>
      <c r="M151"/>
      <c r="N151"/>
    </row>
    <row r="152" spans="1:14" x14ac:dyDescent="0.25">
      <c r="A152"/>
      <c r="B152"/>
      <c r="C152"/>
      <c r="D152" s="66"/>
      <c r="E152" s="66"/>
      <c r="F152" s="66"/>
      <c r="G152"/>
      <c r="H152"/>
      <c r="I152"/>
      <c r="J152"/>
      <c r="K152"/>
      <c r="L152"/>
      <c r="M152"/>
      <c r="N152"/>
    </row>
    <row r="153" spans="1:14" x14ac:dyDescent="0.25">
      <c r="A153"/>
      <c r="B153"/>
      <c r="C153"/>
      <c r="D153" s="66"/>
      <c r="E153" s="66"/>
      <c r="F153" s="66"/>
      <c r="G153"/>
      <c r="H153"/>
      <c r="I153"/>
      <c r="J153"/>
      <c r="K153"/>
      <c r="L153"/>
      <c r="M153"/>
      <c r="N153"/>
    </row>
    <row r="154" spans="1:14" x14ac:dyDescent="0.25">
      <c r="A154"/>
      <c r="B154"/>
      <c r="C154"/>
      <c r="D154" s="66"/>
      <c r="E154" s="66"/>
      <c r="F154" s="66"/>
      <c r="G154"/>
      <c r="H154"/>
      <c r="I154"/>
      <c r="J154"/>
      <c r="K154"/>
      <c r="L154"/>
      <c r="M154"/>
      <c r="N154"/>
    </row>
    <row r="155" spans="1:14" x14ac:dyDescent="0.25">
      <c r="A155"/>
      <c r="B155"/>
      <c r="C155"/>
      <c r="D155" s="66"/>
      <c r="E155" s="66"/>
      <c r="F155" s="66"/>
      <c r="G155"/>
      <c r="H155"/>
      <c r="I155"/>
      <c r="J155"/>
      <c r="K155"/>
      <c r="L155"/>
      <c r="M155"/>
      <c r="N155"/>
    </row>
    <row r="156" spans="1:14" x14ac:dyDescent="0.25">
      <c r="A156"/>
      <c r="B156"/>
      <c r="C156"/>
      <c r="D156" s="66"/>
      <c r="E156" s="66"/>
      <c r="F156" s="66"/>
      <c r="G156"/>
      <c r="H156"/>
      <c r="I156"/>
      <c r="J156"/>
      <c r="K156"/>
      <c r="L156"/>
      <c r="M156"/>
      <c r="N156"/>
    </row>
    <row r="157" spans="1:14" x14ac:dyDescent="0.25">
      <c r="A157"/>
      <c r="B157"/>
      <c r="C157"/>
      <c r="D157" s="66"/>
      <c r="E157" s="66"/>
      <c r="F157" s="66"/>
      <c r="G157"/>
      <c r="H157"/>
      <c r="I157"/>
      <c r="J157"/>
      <c r="K157"/>
      <c r="L157"/>
      <c r="M157"/>
      <c r="N157"/>
    </row>
    <row r="158" spans="1:14" x14ac:dyDescent="0.25">
      <c r="A158"/>
      <c r="B158"/>
      <c r="C158"/>
      <c r="D158" s="66"/>
      <c r="E158" s="66"/>
      <c r="F158" s="66"/>
      <c r="G158"/>
      <c r="H158"/>
      <c r="I158"/>
      <c r="J158"/>
      <c r="K158"/>
      <c r="L158"/>
      <c r="M158"/>
      <c r="N158"/>
    </row>
    <row r="159" spans="1:14" x14ac:dyDescent="0.25">
      <c r="A159"/>
      <c r="B159"/>
      <c r="C159"/>
      <c r="D159" s="66"/>
      <c r="E159" s="66"/>
      <c r="F159" s="66"/>
      <c r="G159"/>
      <c r="H159"/>
      <c r="I159"/>
      <c r="J159"/>
      <c r="K159"/>
      <c r="L159"/>
      <c r="M159"/>
      <c r="N159"/>
    </row>
    <row r="160" spans="1:14" x14ac:dyDescent="0.25">
      <c r="A160"/>
      <c r="B160"/>
      <c r="C160"/>
      <c r="D160" s="66"/>
      <c r="E160" s="66"/>
      <c r="F160" s="66"/>
      <c r="G160"/>
      <c r="H160"/>
      <c r="I160"/>
      <c r="J160"/>
      <c r="K160"/>
      <c r="L160"/>
      <c r="M160"/>
      <c r="N160"/>
    </row>
    <row r="161" spans="1:14" x14ac:dyDescent="0.25">
      <c r="A161"/>
      <c r="B161"/>
      <c r="C161"/>
      <c r="D161" s="66"/>
      <c r="E161" s="66"/>
      <c r="F161" s="66"/>
      <c r="G161"/>
      <c r="H161"/>
      <c r="I161"/>
      <c r="J161"/>
      <c r="K161"/>
      <c r="L161"/>
      <c r="M161"/>
      <c r="N161"/>
    </row>
    <row r="162" spans="1:14" x14ac:dyDescent="0.25">
      <c r="A162"/>
      <c r="B162"/>
      <c r="C162"/>
      <c r="D162" s="66"/>
      <c r="E162" s="66"/>
      <c r="F162" s="66"/>
      <c r="G162"/>
      <c r="H162"/>
      <c r="I162"/>
      <c r="J162"/>
      <c r="K162"/>
      <c r="L162"/>
      <c r="M162"/>
      <c r="N162"/>
    </row>
    <row r="163" spans="1:14" x14ac:dyDescent="0.25">
      <c r="A163"/>
      <c r="B163"/>
      <c r="C163"/>
      <c r="D163" s="66"/>
      <c r="E163" s="66"/>
      <c r="F163" s="66"/>
      <c r="G163"/>
      <c r="H163"/>
      <c r="I163"/>
      <c r="J163"/>
      <c r="K163"/>
      <c r="L163"/>
      <c r="M163"/>
      <c r="N163"/>
    </row>
    <row r="164" spans="1:14" x14ac:dyDescent="0.25">
      <c r="A164"/>
      <c r="B164"/>
      <c r="C164"/>
      <c r="D164" s="66"/>
      <c r="E164" s="66"/>
      <c r="F164" s="66"/>
      <c r="G164"/>
      <c r="H164"/>
      <c r="I164"/>
      <c r="J164"/>
      <c r="K164"/>
      <c r="L164"/>
      <c r="M164"/>
      <c r="N164"/>
    </row>
    <row r="165" spans="1:14" x14ac:dyDescent="0.25">
      <c r="A165"/>
      <c r="B165"/>
      <c r="C165"/>
      <c r="D165" s="66"/>
      <c r="E165" s="66"/>
      <c r="F165" s="66"/>
      <c r="G165"/>
      <c r="H165"/>
      <c r="I165"/>
      <c r="J165"/>
      <c r="K165"/>
      <c r="L165"/>
      <c r="M165"/>
      <c r="N165"/>
    </row>
    <row r="166" spans="1:14" x14ac:dyDescent="0.25">
      <c r="A166"/>
      <c r="B166"/>
      <c r="C166"/>
      <c r="D166" s="66"/>
      <c r="E166" s="66"/>
      <c r="F166" s="66"/>
      <c r="G166"/>
      <c r="H166"/>
      <c r="I166"/>
      <c r="J166"/>
      <c r="K166"/>
      <c r="L166"/>
      <c r="M166"/>
      <c r="N166"/>
    </row>
    <row r="167" spans="1:14" x14ac:dyDescent="0.25">
      <c r="A167"/>
      <c r="B167"/>
      <c r="C167"/>
      <c r="D167" s="66"/>
      <c r="E167" s="66"/>
      <c r="F167" s="66"/>
      <c r="G167"/>
      <c r="H167"/>
      <c r="I167"/>
      <c r="J167"/>
      <c r="K167"/>
      <c r="L167"/>
      <c r="M167"/>
      <c r="N167"/>
    </row>
    <row r="168" spans="1:14" x14ac:dyDescent="0.25">
      <c r="A168"/>
      <c r="B168"/>
      <c r="C168"/>
      <c r="D168" s="66"/>
      <c r="E168" s="66"/>
      <c r="F168" s="66"/>
      <c r="G168"/>
      <c r="H168"/>
      <c r="I168"/>
      <c r="J168"/>
      <c r="K168"/>
      <c r="L168"/>
      <c r="M168"/>
      <c r="N168"/>
    </row>
    <row r="169" spans="1:14" x14ac:dyDescent="0.25">
      <c r="A169"/>
      <c r="B169"/>
      <c r="C169"/>
      <c r="D169" s="66"/>
      <c r="E169" s="66"/>
      <c r="F169" s="66"/>
      <c r="G169"/>
      <c r="H169"/>
      <c r="I169"/>
      <c r="J169"/>
      <c r="K169"/>
      <c r="L169"/>
      <c r="M169"/>
      <c r="N169"/>
    </row>
    <row r="170" spans="1:14" x14ac:dyDescent="0.25">
      <c r="A170"/>
      <c r="B170"/>
      <c r="C170"/>
      <c r="D170" s="66"/>
      <c r="E170" s="66"/>
      <c r="F170" s="66"/>
      <c r="G170"/>
      <c r="H170"/>
      <c r="I170"/>
      <c r="J170"/>
      <c r="K170"/>
      <c r="L170"/>
      <c r="M170"/>
      <c r="N170"/>
    </row>
    <row r="171" spans="1:14" x14ac:dyDescent="0.25">
      <c r="A171"/>
      <c r="B171"/>
      <c r="C171"/>
      <c r="D171" s="66"/>
      <c r="E171" s="66"/>
      <c r="F171" s="66"/>
      <c r="G171"/>
      <c r="H171"/>
      <c r="I171"/>
      <c r="J171"/>
      <c r="K171"/>
      <c r="L171"/>
      <c r="M171"/>
      <c r="N171"/>
    </row>
    <row r="172" spans="1:14" x14ac:dyDescent="0.25">
      <c r="A172"/>
      <c r="B172"/>
      <c r="C172"/>
      <c r="D172" s="66"/>
      <c r="E172" s="66"/>
      <c r="F172" s="66"/>
      <c r="G172"/>
      <c r="H172"/>
      <c r="I172"/>
      <c r="J172"/>
      <c r="K172"/>
      <c r="L172"/>
      <c r="M172"/>
      <c r="N172"/>
    </row>
    <row r="173" spans="1:14" x14ac:dyDescent="0.25">
      <c r="A173"/>
      <c r="B173"/>
      <c r="C173"/>
      <c r="D173" s="66"/>
      <c r="E173" s="66"/>
      <c r="F173" s="66"/>
      <c r="G173"/>
      <c r="H173"/>
      <c r="I173"/>
      <c r="J173"/>
      <c r="K173"/>
      <c r="L173"/>
      <c r="M173"/>
      <c r="N173"/>
    </row>
    <row r="174" spans="1:14" x14ac:dyDescent="0.25">
      <c r="A174"/>
      <c r="B174"/>
      <c r="C174"/>
      <c r="D174" s="66"/>
      <c r="E174" s="66"/>
      <c r="F174" s="66"/>
      <c r="G174"/>
      <c r="H174"/>
      <c r="I174"/>
      <c r="J174"/>
      <c r="K174"/>
      <c r="L174"/>
      <c r="M174"/>
      <c r="N174"/>
    </row>
    <row r="175" spans="1:14" x14ac:dyDescent="0.25">
      <c r="A175"/>
      <c r="B175"/>
      <c r="C175"/>
      <c r="D175" s="66"/>
      <c r="E175" s="66"/>
      <c r="F175" s="66"/>
      <c r="G175"/>
      <c r="H175"/>
      <c r="I175"/>
      <c r="J175"/>
      <c r="K175"/>
      <c r="L175"/>
      <c r="M175"/>
      <c r="N175"/>
    </row>
    <row r="176" spans="1:14" x14ac:dyDescent="0.25">
      <c r="A176"/>
      <c r="B176"/>
      <c r="C176"/>
      <c r="D176" s="66"/>
      <c r="E176" s="66"/>
      <c r="F176" s="66"/>
      <c r="G176"/>
      <c r="H176"/>
      <c r="I176"/>
      <c r="J176"/>
      <c r="K176"/>
      <c r="L176"/>
      <c r="M176"/>
      <c r="N176"/>
    </row>
    <row r="177" spans="1:14" x14ac:dyDescent="0.25">
      <c r="A177"/>
      <c r="B177"/>
      <c r="C177"/>
      <c r="D177" s="66"/>
      <c r="E177" s="66"/>
      <c r="F177" s="66"/>
      <c r="G177"/>
      <c r="H177"/>
      <c r="I177"/>
      <c r="J177"/>
      <c r="K177"/>
      <c r="L177"/>
      <c r="M177"/>
      <c r="N177"/>
    </row>
    <row r="178" spans="1:14" x14ac:dyDescent="0.25">
      <c r="A178"/>
      <c r="B178"/>
      <c r="C178"/>
      <c r="D178" s="66"/>
      <c r="E178" s="66"/>
      <c r="F178" s="66"/>
      <c r="G178"/>
      <c r="H178"/>
      <c r="I178"/>
      <c r="J178"/>
      <c r="K178"/>
      <c r="L178"/>
      <c r="M178"/>
      <c r="N178"/>
    </row>
    <row r="179" spans="1:14" x14ac:dyDescent="0.25">
      <c r="A179"/>
      <c r="B179"/>
      <c r="C179"/>
      <c r="D179" s="66"/>
      <c r="E179" s="66"/>
      <c r="F179" s="66"/>
      <c r="G179"/>
      <c r="H179"/>
      <c r="I179"/>
      <c r="J179"/>
      <c r="K179"/>
      <c r="L179"/>
      <c r="M179"/>
      <c r="N179"/>
    </row>
    <row r="180" spans="1:14" x14ac:dyDescent="0.25">
      <c r="A180"/>
      <c r="B180"/>
      <c r="C180"/>
      <c r="D180" s="66"/>
      <c r="E180" s="66"/>
      <c r="F180" s="66"/>
      <c r="G180"/>
      <c r="H180"/>
      <c r="I180"/>
      <c r="J180"/>
      <c r="K180"/>
      <c r="L180"/>
      <c r="M180"/>
      <c r="N180"/>
    </row>
    <row r="181" spans="1:14" x14ac:dyDescent="0.25">
      <c r="A181"/>
      <c r="B181"/>
      <c r="C181"/>
      <c r="D181" s="66"/>
      <c r="E181" s="66"/>
      <c r="F181" s="66"/>
      <c r="G181"/>
      <c r="H181"/>
      <c r="I181"/>
      <c r="J181"/>
      <c r="K181"/>
      <c r="L181"/>
      <c r="M181"/>
      <c r="N181"/>
    </row>
    <row r="182" spans="1:14" x14ac:dyDescent="0.25">
      <c r="A182"/>
      <c r="B182"/>
      <c r="C182"/>
      <c r="D182" s="66"/>
      <c r="E182" s="66"/>
      <c r="F182" s="66"/>
      <c r="G182"/>
      <c r="H182"/>
      <c r="I182"/>
      <c r="J182"/>
      <c r="K182"/>
      <c r="L182"/>
      <c r="M182"/>
      <c r="N182"/>
    </row>
    <row r="183" spans="1:14" x14ac:dyDescent="0.25">
      <c r="A183"/>
      <c r="B183"/>
      <c r="C183"/>
      <c r="D183" s="66"/>
      <c r="E183" s="66"/>
      <c r="F183" s="66"/>
      <c r="G183"/>
      <c r="H183"/>
      <c r="I183"/>
      <c r="J183"/>
      <c r="K183"/>
      <c r="L183"/>
      <c r="M183"/>
      <c r="N183"/>
    </row>
    <row r="184" spans="1:14" x14ac:dyDescent="0.25">
      <c r="A184"/>
      <c r="B184"/>
      <c r="C184"/>
      <c r="D184" s="66"/>
      <c r="E184" s="66"/>
      <c r="F184" s="66"/>
      <c r="G184"/>
      <c r="H184"/>
      <c r="I184"/>
      <c r="J184"/>
      <c r="K184"/>
      <c r="L184"/>
      <c r="M184"/>
      <c r="N184"/>
    </row>
    <row r="185" spans="1:14" x14ac:dyDescent="0.25">
      <c r="A185"/>
      <c r="B185"/>
      <c r="C185"/>
      <c r="D185" s="66"/>
      <c r="E185" s="66"/>
      <c r="F185" s="66"/>
      <c r="G185"/>
      <c r="H185"/>
      <c r="I185"/>
      <c r="J185"/>
      <c r="K185"/>
      <c r="L185"/>
      <c r="M185"/>
      <c r="N185"/>
    </row>
    <row r="186" spans="1:14" x14ac:dyDescent="0.25">
      <c r="A186"/>
      <c r="B186"/>
      <c r="C186"/>
      <c r="D186" s="66"/>
      <c r="E186" s="66"/>
      <c r="F186" s="66"/>
      <c r="G186"/>
      <c r="H186"/>
      <c r="I186"/>
      <c r="J186"/>
      <c r="K186"/>
      <c r="L186"/>
      <c r="M186"/>
      <c r="N186"/>
    </row>
    <row r="187" spans="1:14" x14ac:dyDescent="0.25">
      <c r="A187"/>
      <c r="B187"/>
      <c r="C187"/>
      <c r="D187" s="66"/>
      <c r="E187" s="66"/>
      <c r="F187" s="66"/>
      <c r="G187"/>
      <c r="H187"/>
      <c r="I187"/>
      <c r="J187"/>
      <c r="K187"/>
      <c r="L187"/>
      <c r="M187"/>
      <c r="N187"/>
    </row>
    <row r="188" spans="1:14" x14ac:dyDescent="0.25">
      <c r="A188"/>
      <c r="B188"/>
      <c r="C188"/>
      <c r="D188" s="66"/>
      <c r="E188" s="66"/>
      <c r="F188" s="66"/>
      <c r="G188"/>
      <c r="H188"/>
      <c r="I188"/>
      <c r="J188"/>
      <c r="K188"/>
      <c r="L188"/>
      <c r="M188"/>
      <c r="N188"/>
    </row>
    <row r="189" spans="1:14" x14ac:dyDescent="0.25">
      <c r="A189"/>
      <c r="B189"/>
      <c r="C189"/>
      <c r="D189" s="66"/>
      <c r="E189" s="66"/>
      <c r="F189" s="66"/>
      <c r="G189"/>
      <c r="H189"/>
      <c r="I189"/>
      <c r="J189"/>
      <c r="K189"/>
      <c r="L189"/>
      <c r="M189"/>
      <c r="N189"/>
    </row>
    <row r="190" spans="1:14" x14ac:dyDescent="0.25">
      <c r="A190"/>
      <c r="B190"/>
      <c r="C190"/>
      <c r="D190" s="66"/>
      <c r="E190" s="66"/>
      <c r="F190" s="66"/>
      <c r="G190"/>
      <c r="H190"/>
      <c r="I190"/>
      <c r="J190"/>
      <c r="K190"/>
      <c r="L190"/>
      <c r="M190"/>
      <c r="N190"/>
    </row>
    <row r="191" spans="1:14" x14ac:dyDescent="0.25">
      <c r="A191"/>
      <c r="B191"/>
      <c r="C191"/>
      <c r="D191" s="66"/>
      <c r="E191" s="66"/>
      <c r="F191" s="66"/>
      <c r="G191"/>
      <c r="H191"/>
      <c r="I191"/>
      <c r="J191"/>
      <c r="K191"/>
      <c r="L191"/>
      <c r="M191"/>
      <c r="N191"/>
    </row>
    <row r="192" spans="1:14" x14ac:dyDescent="0.25">
      <c r="A192"/>
      <c r="B192"/>
      <c r="C192"/>
      <c r="D192" s="66"/>
      <c r="E192" s="66"/>
      <c r="F192" s="66"/>
      <c r="G192"/>
      <c r="H192"/>
      <c r="I192"/>
      <c r="J192"/>
      <c r="K192"/>
      <c r="L192"/>
      <c r="M192"/>
      <c r="N192"/>
    </row>
    <row r="193" spans="1:14" x14ac:dyDescent="0.25">
      <c r="A193"/>
      <c r="B193"/>
      <c r="C193"/>
      <c r="D193" s="66"/>
      <c r="E193" s="66"/>
      <c r="F193" s="66"/>
      <c r="G193"/>
      <c r="H193"/>
      <c r="I193"/>
      <c r="J193"/>
      <c r="K193"/>
      <c r="L193"/>
      <c r="M193"/>
      <c r="N193"/>
    </row>
    <row r="194" spans="1:14" x14ac:dyDescent="0.25">
      <c r="A194"/>
      <c r="B194"/>
      <c r="C194"/>
      <c r="D194" s="66"/>
      <c r="E194" s="66"/>
      <c r="F194" s="66"/>
      <c r="G194"/>
      <c r="H194"/>
      <c r="I194"/>
      <c r="J194"/>
      <c r="K194"/>
      <c r="L194"/>
      <c r="M194"/>
      <c r="N194"/>
    </row>
    <row r="195" spans="1:14" x14ac:dyDescent="0.25">
      <c r="A195"/>
      <c r="B195"/>
      <c r="C195"/>
      <c r="D195" s="66"/>
      <c r="E195" s="66"/>
      <c r="F195" s="66"/>
      <c r="G195"/>
      <c r="H195"/>
      <c r="I195"/>
      <c r="J195"/>
      <c r="K195"/>
      <c r="L195"/>
      <c r="M195"/>
      <c r="N195"/>
    </row>
    <row r="196" spans="1:14" x14ac:dyDescent="0.25">
      <c r="A196"/>
      <c r="B196"/>
      <c r="C196"/>
      <c r="D196" s="66"/>
      <c r="E196" s="66"/>
      <c r="F196" s="66"/>
      <c r="G196"/>
      <c r="H196"/>
      <c r="I196"/>
      <c r="J196"/>
      <c r="K196"/>
      <c r="L196"/>
      <c r="M196"/>
      <c r="N196"/>
    </row>
    <row r="197" spans="1:14" x14ac:dyDescent="0.25">
      <c r="A197"/>
      <c r="B197"/>
      <c r="C197"/>
      <c r="D197" s="66"/>
      <c r="E197" s="66"/>
      <c r="F197" s="66"/>
      <c r="G197"/>
      <c r="H197"/>
      <c r="I197"/>
      <c r="J197"/>
      <c r="K197"/>
      <c r="L197"/>
      <c r="M197"/>
      <c r="N197"/>
    </row>
    <row r="198" spans="1:14" x14ac:dyDescent="0.25">
      <c r="A198"/>
      <c r="B198"/>
      <c r="C198"/>
      <c r="D198" s="66"/>
      <c r="E198" s="66"/>
      <c r="F198" s="66"/>
      <c r="G198"/>
      <c r="H198"/>
      <c r="I198"/>
      <c r="J198"/>
      <c r="K198"/>
      <c r="L198"/>
      <c r="M198"/>
      <c r="N198"/>
    </row>
    <row r="199" spans="1:14" x14ac:dyDescent="0.25">
      <c r="A199"/>
      <c r="B199"/>
      <c r="C199"/>
      <c r="D199" s="66"/>
      <c r="E199" s="66"/>
      <c r="F199" s="66"/>
      <c r="G199"/>
      <c r="H199"/>
      <c r="I199"/>
      <c r="J199"/>
      <c r="K199"/>
      <c r="L199"/>
      <c r="M199"/>
      <c r="N199"/>
    </row>
    <row r="200" spans="1:14" x14ac:dyDescent="0.25">
      <c r="A200"/>
      <c r="B200"/>
      <c r="C200"/>
      <c r="D200" s="66"/>
      <c r="E200" s="66"/>
      <c r="F200" s="66"/>
      <c r="G200"/>
      <c r="H200"/>
      <c r="I200"/>
      <c r="J200"/>
      <c r="K200"/>
      <c r="L200"/>
      <c r="M200"/>
      <c r="N200"/>
    </row>
    <row r="201" spans="1:14" x14ac:dyDescent="0.25">
      <c r="A201"/>
      <c r="B201"/>
      <c r="C201"/>
      <c r="D201" s="66"/>
      <c r="E201" s="66"/>
      <c r="F201" s="66"/>
      <c r="G201"/>
      <c r="H201"/>
      <c r="I201"/>
      <c r="J201"/>
      <c r="K201"/>
      <c r="L201"/>
      <c r="M201"/>
      <c r="N201"/>
    </row>
    <row r="202" spans="1:14" x14ac:dyDescent="0.25">
      <c r="A202"/>
      <c r="B202"/>
      <c r="C202"/>
      <c r="D202" s="66"/>
      <c r="E202" s="66"/>
      <c r="F202" s="66"/>
      <c r="G202"/>
      <c r="H202"/>
      <c r="I202"/>
      <c r="J202"/>
      <c r="K202"/>
      <c r="L202"/>
      <c r="M202"/>
      <c r="N202"/>
    </row>
    <row r="203" spans="1:14" x14ac:dyDescent="0.25">
      <c r="A203"/>
      <c r="B203"/>
      <c r="C203"/>
      <c r="D203" s="66"/>
      <c r="E203" s="66"/>
      <c r="F203" s="66"/>
      <c r="G203"/>
      <c r="H203"/>
      <c r="I203"/>
      <c r="J203"/>
      <c r="K203"/>
      <c r="L203"/>
      <c r="M203"/>
      <c r="N203"/>
    </row>
    <row r="204" spans="1:14" x14ac:dyDescent="0.25">
      <c r="A204"/>
      <c r="B204"/>
      <c r="C204"/>
      <c r="D204" s="66"/>
      <c r="E204" s="66"/>
      <c r="F204" s="66"/>
      <c r="G204"/>
      <c r="H204"/>
      <c r="I204"/>
      <c r="J204"/>
      <c r="K204"/>
      <c r="L204"/>
      <c r="M204"/>
      <c r="N204"/>
    </row>
    <row r="205" spans="1:14" x14ac:dyDescent="0.25">
      <c r="A205"/>
      <c r="B205"/>
      <c r="C205"/>
      <c r="D205" s="66"/>
      <c r="E205" s="66"/>
      <c r="F205" s="66"/>
      <c r="G205"/>
      <c r="H205"/>
      <c r="I205"/>
      <c r="J205"/>
      <c r="K205"/>
      <c r="L205"/>
      <c r="M205"/>
      <c r="N205"/>
    </row>
    <row r="206" spans="1:14" x14ac:dyDescent="0.25">
      <c r="A206"/>
      <c r="B206"/>
      <c r="C206"/>
      <c r="D206" s="66"/>
      <c r="E206" s="66"/>
      <c r="F206" s="66"/>
      <c r="G206"/>
      <c r="H206"/>
      <c r="I206"/>
      <c r="J206"/>
      <c r="K206"/>
      <c r="L206"/>
      <c r="M206"/>
      <c r="N206"/>
    </row>
    <row r="207" spans="1:14" x14ac:dyDescent="0.25">
      <c r="A207"/>
      <c r="B207"/>
      <c r="C207"/>
      <c r="D207" s="66"/>
      <c r="E207" s="66"/>
      <c r="F207" s="66"/>
      <c r="G207"/>
      <c r="H207"/>
      <c r="I207"/>
      <c r="J207"/>
      <c r="K207"/>
      <c r="L207"/>
      <c r="M207"/>
      <c r="N207"/>
    </row>
    <row r="208" spans="1:14" x14ac:dyDescent="0.25">
      <c r="A208"/>
      <c r="B208"/>
      <c r="C208"/>
      <c r="D208" s="66"/>
      <c r="E208" s="66"/>
      <c r="F208" s="66"/>
      <c r="G208"/>
      <c r="H208"/>
      <c r="I208"/>
      <c r="J208"/>
      <c r="K208"/>
      <c r="L208"/>
      <c r="M208"/>
      <c r="N208"/>
    </row>
    <row r="209" spans="1:14" x14ac:dyDescent="0.25">
      <c r="A209"/>
      <c r="B209"/>
      <c r="C209"/>
      <c r="D209" s="66"/>
      <c r="E209" s="66"/>
      <c r="F209" s="66"/>
      <c r="G209"/>
      <c r="H209"/>
      <c r="I209"/>
      <c r="J209"/>
      <c r="K209"/>
      <c r="L209"/>
      <c r="M209"/>
      <c r="N209"/>
    </row>
    <row r="210" spans="1:14" x14ac:dyDescent="0.25">
      <c r="A210"/>
      <c r="B210"/>
      <c r="C210"/>
      <c r="D210" s="66"/>
      <c r="E210" s="66"/>
      <c r="F210" s="66"/>
      <c r="G210"/>
      <c r="H210"/>
      <c r="I210"/>
      <c r="J210"/>
      <c r="K210"/>
      <c r="L210"/>
      <c r="M210"/>
      <c r="N210"/>
    </row>
    <row r="211" spans="1:14" x14ac:dyDescent="0.25">
      <c r="A211"/>
      <c r="B211"/>
      <c r="C211"/>
      <c r="D211" s="66"/>
      <c r="E211" s="66"/>
      <c r="F211" s="66"/>
      <c r="G211"/>
      <c r="H211"/>
      <c r="I211"/>
      <c r="J211"/>
      <c r="K211"/>
      <c r="L211"/>
      <c r="M211"/>
      <c r="N211"/>
    </row>
    <row r="212" spans="1:14" x14ac:dyDescent="0.25">
      <c r="A212"/>
      <c r="B212"/>
      <c r="C212"/>
      <c r="D212" s="66"/>
      <c r="E212" s="66"/>
      <c r="F212" s="66"/>
      <c r="G212"/>
      <c r="H212"/>
      <c r="I212"/>
      <c r="J212"/>
      <c r="K212"/>
      <c r="L212"/>
      <c r="M212"/>
      <c r="N212"/>
    </row>
    <row r="213" spans="1:14" x14ac:dyDescent="0.25">
      <c r="A213"/>
      <c r="B213"/>
      <c r="C213"/>
      <c r="D213" s="66"/>
      <c r="E213" s="66"/>
      <c r="F213" s="66"/>
      <c r="G213"/>
      <c r="H213"/>
      <c r="I213"/>
      <c r="J213"/>
      <c r="K213"/>
      <c r="L213"/>
      <c r="M213"/>
      <c r="N213"/>
    </row>
    <row r="214" spans="1:14" x14ac:dyDescent="0.25">
      <c r="A214"/>
      <c r="B214"/>
      <c r="C214"/>
      <c r="D214" s="66"/>
      <c r="E214" s="66"/>
      <c r="F214" s="66"/>
      <c r="G214"/>
      <c r="H214"/>
      <c r="I214"/>
      <c r="J214"/>
      <c r="K214"/>
      <c r="L214"/>
      <c r="M214"/>
      <c r="N214"/>
    </row>
    <row r="215" spans="1:14" x14ac:dyDescent="0.25">
      <c r="A215"/>
      <c r="B215"/>
      <c r="C215"/>
      <c r="D215" s="66"/>
      <c r="E215" s="66"/>
      <c r="F215" s="66"/>
      <c r="G215"/>
      <c r="H215"/>
      <c r="I215"/>
      <c r="J215"/>
      <c r="K215"/>
      <c r="L215"/>
      <c r="M215"/>
      <c r="N215"/>
    </row>
    <row r="216" spans="1:14" x14ac:dyDescent="0.25">
      <c r="A216"/>
      <c r="B216"/>
      <c r="C216"/>
      <c r="D216" s="66"/>
      <c r="E216" s="66"/>
      <c r="F216" s="66"/>
      <c r="G216"/>
      <c r="H216"/>
      <c r="I216"/>
      <c r="J216"/>
      <c r="K216"/>
      <c r="L216"/>
      <c r="M216"/>
      <c r="N216"/>
    </row>
    <row r="217" spans="1:14" x14ac:dyDescent="0.25">
      <c r="A217"/>
      <c r="B217"/>
      <c r="C217"/>
      <c r="D217" s="66"/>
      <c r="E217" s="66"/>
      <c r="F217" s="66"/>
      <c r="G217"/>
      <c r="H217"/>
      <c r="I217"/>
      <c r="J217"/>
      <c r="K217"/>
      <c r="L217"/>
      <c r="M217"/>
      <c r="N217"/>
    </row>
    <row r="218" spans="1:14" x14ac:dyDescent="0.25">
      <c r="A218"/>
      <c r="B218"/>
      <c r="C218"/>
      <c r="D218" s="66"/>
      <c r="E218" s="66"/>
      <c r="F218" s="66"/>
      <c r="G218"/>
      <c r="H218"/>
      <c r="I218"/>
      <c r="J218"/>
      <c r="K218"/>
      <c r="L218"/>
      <c r="M218"/>
      <c r="N218"/>
    </row>
    <row r="219" spans="1:14" x14ac:dyDescent="0.25">
      <c r="A219"/>
      <c r="B219"/>
      <c r="C219"/>
      <c r="D219" s="66"/>
      <c r="E219" s="66"/>
      <c r="F219" s="66"/>
      <c r="G219"/>
      <c r="H219"/>
      <c r="I219"/>
      <c r="J219"/>
      <c r="K219"/>
      <c r="L219"/>
      <c r="M219"/>
      <c r="N219"/>
    </row>
    <row r="220" spans="1:14" x14ac:dyDescent="0.25">
      <c r="A220"/>
      <c r="B220"/>
      <c r="C220"/>
      <c r="D220" s="66"/>
      <c r="E220" s="66"/>
      <c r="F220" s="66"/>
      <c r="G220"/>
      <c r="H220"/>
      <c r="I220"/>
      <c r="J220"/>
      <c r="K220"/>
      <c r="L220"/>
      <c r="M220"/>
      <c r="N220"/>
    </row>
    <row r="221" spans="1:14" x14ac:dyDescent="0.25">
      <c r="A221"/>
      <c r="B221"/>
      <c r="C221"/>
      <c r="D221" s="66"/>
      <c r="E221" s="66"/>
      <c r="F221" s="66"/>
      <c r="G221"/>
      <c r="H221"/>
      <c r="I221"/>
      <c r="J221"/>
      <c r="K221"/>
      <c r="L221"/>
      <c r="M221"/>
      <c r="N221"/>
    </row>
    <row r="222" spans="1:14" x14ac:dyDescent="0.25">
      <c r="A222"/>
      <c r="B222"/>
      <c r="C222"/>
      <c r="D222" s="66"/>
      <c r="E222" s="66"/>
      <c r="F222" s="66"/>
      <c r="G222"/>
      <c r="H222"/>
      <c r="I222"/>
      <c r="J222"/>
      <c r="K222"/>
      <c r="L222"/>
      <c r="M222"/>
      <c r="N222"/>
    </row>
    <row r="223" spans="1:14" x14ac:dyDescent="0.25">
      <c r="A223"/>
      <c r="B223"/>
      <c r="C223"/>
      <c r="D223" s="66"/>
      <c r="E223" s="66"/>
      <c r="F223" s="66"/>
      <c r="G223"/>
      <c r="H223"/>
      <c r="I223"/>
      <c r="J223"/>
      <c r="K223"/>
      <c r="L223"/>
      <c r="M223"/>
      <c r="N223"/>
    </row>
    <row r="224" spans="1:14" x14ac:dyDescent="0.25">
      <c r="A224"/>
      <c r="B224"/>
      <c r="C224"/>
      <c r="D224" s="66"/>
      <c r="E224" s="66"/>
      <c r="F224" s="66"/>
      <c r="G224"/>
      <c r="H224"/>
      <c r="I224"/>
      <c r="J224"/>
      <c r="K224"/>
      <c r="L224"/>
      <c r="M224"/>
      <c r="N224"/>
    </row>
    <row r="225" spans="1:14" x14ac:dyDescent="0.25">
      <c r="A225"/>
      <c r="B225"/>
      <c r="C225"/>
      <c r="D225" s="66"/>
      <c r="E225" s="66"/>
      <c r="F225" s="66"/>
      <c r="G225"/>
      <c r="H225"/>
      <c r="I225"/>
      <c r="J225"/>
      <c r="K225"/>
      <c r="L225"/>
      <c r="M225"/>
      <c r="N225"/>
    </row>
    <row r="226" spans="1:14" x14ac:dyDescent="0.25">
      <c r="A226"/>
      <c r="B226"/>
      <c r="C226"/>
      <c r="D226" s="66"/>
      <c r="E226" s="66"/>
      <c r="F226" s="66"/>
      <c r="G226"/>
      <c r="H226"/>
      <c r="I226"/>
      <c r="J226"/>
      <c r="K226"/>
      <c r="L226"/>
      <c r="M226"/>
      <c r="N226"/>
    </row>
    <row r="227" spans="1:14" x14ac:dyDescent="0.25">
      <c r="A227"/>
      <c r="B227"/>
      <c r="C227"/>
      <c r="D227" s="66"/>
      <c r="E227" s="66"/>
      <c r="F227" s="66"/>
      <c r="G227"/>
      <c r="H227"/>
      <c r="I227"/>
      <c r="J227"/>
      <c r="K227"/>
      <c r="L227"/>
      <c r="M227"/>
      <c r="N227"/>
    </row>
    <row r="228" spans="1:14" x14ac:dyDescent="0.25">
      <c r="A228"/>
      <c r="B228"/>
      <c r="C228"/>
      <c r="D228" s="66"/>
      <c r="E228" s="66"/>
      <c r="F228" s="66"/>
      <c r="G228"/>
      <c r="H228"/>
      <c r="I228"/>
      <c r="J228"/>
      <c r="K228"/>
      <c r="L228"/>
      <c r="M228"/>
      <c r="N228"/>
    </row>
    <row r="229" spans="1:14" x14ac:dyDescent="0.25">
      <c r="A229"/>
      <c r="B229"/>
      <c r="C229"/>
      <c r="D229" s="66"/>
      <c r="E229" s="66"/>
      <c r="F229" s="66"/>
      <c r="G229"/>
      <c r="H229"/>
      <c r="I229"/>
      <c r="J229"/>
      <c r="K229"/>
      <c r="L229"/>
      <c r="M229"/>
      <c r="N229"/>
    </row>
    <row r="230" spans="1:14" x14ac:dyDescent="0.25">
      <c r="A230"/>
      <c r="B230"/>
      <c r="C230"/>
      <c r="D230" s="66"/>
      <c r="E230" s="66"/>
      <c r="F230" s="66"/>
      <c r="G230"/>
      <c r="H230"/>
      <c r="I230"/>
      <c r="J230"/>
      <c r="K230"/>
      <c r="L230"/>
      <c r="M230"/>
      <c r="N230"/>
    </row>
    <row r="231" spans="1:14" x14ac:dyDescent="0.25">
      <c r="A231"/>
      <c r="B231"/>
      <c r="C231"/>
      <c r="D231" s="66"/>
      <c r="E231" s="66"/>
      <c r="F231" s="66"/>
      <c r="G231"/>
      <c r="H231"/>
      <c r="I231"/>
      <c r="J231"/>
      <c r="K231"/>
      <c r="L231"/>
      <c r="M231"/>
      <c r="N231"/>
    </row>
    <row r="232" spans="1:14" x14ac:dyDescent="0.25">
      <c r="A232"/>
      <c r="B232"/>
      <c r="C232"/>
      <c r="D232" s="66"/>
      <c r="E232" s="66"/>
      <c r="F232" s="66"/>
      <c r="G232"/>
      <c r="H232"/>
      <c r="I232"/>
      <c r="J232"/>
      <c r="K232"/>
      <c r="L232"/>
      <c r="M232"/>
      <c r="N232"/>
    </row>
    <row r="233" spans="1:14" x14ac:dyDescent="0.25">
      <c r="A233"/>
      <c r="B233"/>
      <c r="C233"/>
      <c r="D233" s="66"/>
      <c r="E233" s="66"/>
      <c r="F233" s="66"/>
      <c r="G233"/>
      <c r="H233"/>
      <c r="I233"/>
      <c r="J233"/>
      <c r="K233"/>
      <c r="L233"/>
      <c r="M233"/>
      <c r="N233"/>
    </row>
    <row r="234" spans="1:14" x14ac:dyDescent="0.25">
      <c r="A234"/>
      <c r="B234"/>
      <c r="C234"/>
      <c r="D234" s="66"/>
      <c r="E234" s="66"/>
      <c r="F234" s="66"/>
      <c r="G234"/>
      <c r="H234"/>
      <c r="I234"/>
      <c r="J234"/>
      <c r="K234"/>
      <c r="L234"/>
      <c r="M234"/>
      <c r="N234"/>
    </row>
    <row r="235" spans="1:14" x14ac:dyDescent="0.25">
      <c r="A235"/>
      <c r="B235"/>
      <c r="C235"/>
      <c r="D235" s="66"/>
      <c r="E235" s="66"/>
      <c r="F235" s="66"/>
      <c r="G235"/>
      <c r="H235"/>
      <c r="I235"/>
      <c r="J235"/>
      <c r="K235"/>
      <c r="L235"/>
      <c r="M235"/>
      <c r="N235"/>
    </row>
    <row r="236" spans="1:14" x14ac:dyDescent="0.25">
      <c r="A236"/>
      <c r="B236"/>
      <c r="C236"/>
      <c r="D236" s="66"/>
      <c r="E236" s="66"/>
      <c r="F236" s="66"/>
      <c r="G236"/>
      <c r="H236"/>
      <c r="I236"/>
      <c r="J236"/>
      <c r="K236"/>
      <c r="L236"/>
      <c r="M236"/>
      <c r="N236"/>
    </row>
    <row r="237" spans="1:14" x14ac:dyDescent="0.25">
      <c r="A237"/>
      <c r="B237"/>
      <c r="C237"/>
      <c r="D237" s="66"/>
      <c r="E237" s="66"/>
      <c r="F237" s="66"/>
      <c r="G237"/>
      <c r="H237"/>
      <c r="I237"/>
      <c r="J237"/>
      <c r="K237"/>
      <c r="L237"/>
      <c r="M237"/>
      <c r="N237"/>
    </row>
    <row r="238" spans="1:14" x14ac:dyDescent="0.25">
      <c r="A238"/>
      <c r="B238"/>
      <c r="C238"/>
      <c r="D238" s="66"/>
      <c r="E238" s="66"/>
      <c r="F238" s="66"/>
      <c r="G238"/>
      <c r="H238"/>
      <c r="I238"/>
      <c r="J238"/>
      <c r="K238"/>
      <c r="L238"/>
      <c r="M238"/>
      <c r="N238"/>
    </row>
    <row r="239" spans="1:14" x14ac:dyDescent="0.25">
      <c r="A239"/>
      <c r="B239"/>
      <c r="C239"/>
      <c r="D239" s="66"/>
      <c r="E239" s="66"/>
      <c r="F239" s="66"/>
      <c r="G239"/>
      <c r="H239"/>
      <c r="I239"/>
      <c r="J239"/>
      <c r="K239"/>
      <c r="L239"/>
      <c r="M239"/>
      <c r="N239"/>
    </row>
    <row r="240" spans="1:14" x14ac:dyDescent="0.25">
      <c r="A240"/>
      <c r="B240"/>
      <c r="C240"/>
      <c r="D240" s="66"/>
      <c r="E240" s="66"/>
      <c r="F240" s="66"/>
      <c r="G240"/>
      <c r="H240"/>
      <c r="I240"/>
      <c r="J240"/>
      <c r="K240"/>
      <c r="L240"/>
      <c r="M240"/>
      <c r="N240"/>
    </row>
    <row r="241" spans="1:14" x14ac:dyDescent="0.25">
      <c r="A241"/>
      <c r="B241"/>
      <c r="C241"/>
      <c r="D241" s="66"/>
      <c r="E241" s="66"/>
      <c r="F241" s="66"/>
      <c r="G241"/>
      <c r="H241"/>
      <c r="I241"/>
      <c r="J241"/>
      <c r="K241"/>
      <c r="L241"/>
      <c r="M241"/>
      <c r="N241"/>
    </row>
    <row r="242" spans="1:14" x14ac:dyDescent="0.25">
      <c r="A242"/>
      <c r="B242"/>
      <c r="C242"/>
      <c r="D242" s="66"/>
      <c r="E242" s="66"/>
      <c r="F242" s="66"/>
      <c r="G242"/>
      <c r="H242"/>
      <c r="I242"/>
      <c r="J242"/>
      <c r="K242"/>
      <c r="L242"/>
      <c r="M242"/>
      <c r="N242"/>
    </row>
    <row r="243" spans="1:14" x14ac:dyDescent="0.25">
      <c r="A243"/>
      <c r="B243"/>
      <c r="C243"/>
      <c r="D243" s="66"/>
      <c r="E243" s="66"/>
      <c r="F243" s="66"/>
      <c r="G243"/>
      <c r="H243"/>
      <c r="I243"/>
      <c r="J243"/>
      <c r="K243"/>
      <c r="L243"/>
      <c r="M243"/>
      <c r="N243"/>
    </row>
    <row r="244" spans="1:14" x14ac:dyDescent="0.25">
      <c r="A244"/>
      <c r="B244"/>
      <c r="C244"/>
      <c r="D244" s="66"/>
      <c r="E244" s="66"/>
      <c r="F244" s="66"/>
      <c r="G244"/>
      <c r="H244"/>
      <c r="I244"/>
      <c r="J244"/>
      <c r="K244"/>
      <c r="L244"/>
      <c r="M244"/>
      <c r="N244"/>
    </row>
    <row r="245" spans="1:14" x14ac:dyDescent="0.25">
      <c r="A245"/>
      <c r="B245"/>
      <c r="C245"/>
      <c r="D245" s="66"/>
      <c r="E245" s="66"/>
      <c r="F245" s="66"/>
      <c r="G245"/>
      <c r="H245"/>
      <c r="I245"/>
      <c r="J245"/>
      <c r="K245"/>
      <c r="L245"/>
      <c r="M245"/>
      <c r="N245"/>
    </row>
    <row r="246" spans="1:14" x14ac:dyDescent="0.25">
      <c r="A246"/>
      <c r="B246"/>
      <c r="C246"/>
      <c r="D246" s="66"/>
      <c r="E246" s="66"/>
      <c r="F246" s="66"/>
      <c r="G246"/>
      <c r="H246"/>
      <c r="I246"/>
      <c r="J246"/>
      <c r="K246"/>
      <c r="L246"/>
      <c r="M246"/>
      <c r="N246"/>
    </row>
    <row r="247" spans="1:14" x14ac:dyDescent="0.25">
      <c r="A247"/>
      <c r="B247"/>
      <c r="C247"/>
      <c r="D247" s="66"/>
      <c r="E247" s="66"/>
      <c r="F247" s="66"/>
      <c r="G247"/>
      <c r="H247"/>
      <c r="I247"/>
      <c r="J247"/>
      <c r="K247"/>
      <c r="L247"/>
      <c r="M247"/>
      <c r="N247"/>
    </row>
    <row r="248" spans="1:14" x14ac:dyDescent="0.25">
      <c r="A248"/>
      <c r="B248"/>
      <c r="C248"/>
      <c r="D248" s="66"/>
      <c r="E248" s="66"/>
      <c r="F248" s="66"/>
      <c r="G248"/>
      <c r="H248"/>
      <c r="I248"/>
      <c r="J248"/>
      <c r="K248"/>
      <c r="L248"/>
      <c r="M248"/>
      <c r="N248"/>
    </row>
    <row r="249" spans="1:14" x14ac:dyDescent="0.25">
      <c r="A249"/>
      <c r="B249"/>
      <c r="C249"/>
      <c r="D249" s="66"/>
      <c r="E249" s="66"/>
      <c r="F249" s="66"/>
      <c r="G249"/>
      <c r="H249"/>
      <c r="I249"/>
      <c r="J249"/>
      <c r="K249"/>
      <c r="L249"/>
      <c r="M249"/>
      <c r="N249"/>
    </row>
    <row r="250" spans="1:14" x14ac:dyDescent="0.25">
      <c r="A250"/>
      <c r="B250"/>
      <c r="C250"/>
      <c r="D250" s="66"/>
      <c r="E250" s="66"/>
      <c r="F250" s="66"/>
      <c r="G250"/>
      <c r="H250"/>
      <c r="I250"/>
      <c r="J250"/>
      <c r="K250"/>
      <c r="L250"/>
      <c r="M250"/>
      <c r="N250"/>
    </row>
    <row r="251" spans="1:14" x14ac:dyDescent="0.25">
      <c r="A251"/>
      <c r="B251"/>
      <c r="C251"/>
      <c r="D251" s="66"/>
      <c r="E251" s="66"/>
      <c r="F251" s="66"/>
      <c r="G251"/>
      <c r="H251"/>
      <c r="I251"/>
      <c r="J251"/>
      <c r="K251"/>
      <c r="L251"/>
      <c r="M251"/>
      <c r="N251"/>
    </row>
    <row r="252" spans="1:14" x14ac:dyDescent="0.25">
      <c r="A252"/>
      <c r="B252"/>
      <c r="C252"/>
      <c r="D252" s="66"/>
      <c r="E252" s="66"/>
      <c r="F252" s="66"/>
      <c r="G252"/>
      <c r="H252"/>
      <c r="I252"/>
      <c r="J252"/>
      <c r="K252"/>
      <c r="L252"/>
      <c r="M252"/>
      <c r="N252"/>
    </row>
    <row r="253" spans="1:14" x14ac:dyDescent="0.25">
      <c r="A253"/>
      <c r="B253"/>
      <c r="C253"/>
      <c r="D253" s="66"/>
      <c r="E253" s="66"/>
      <c r="F253" s="66"/>
      <c r="G253"/>
      <c r="H253"/>
      <c r="I253"/>
      <c r="J253"/>
      <c r="K253"/>
      <c r="L253"/>
      <c r="M253"/>
      <c r="N253"/>
    </row>
    <row r="254" spans="1:14" x14ac:dyDescent="0.25">
      <c r="A254"/>
      <c r="B254"/>
      <c r="C254"/>
      <c r="D254" s="66"/>
      <c r="E254" s="66"/>
      <c r="F254" s="66"/>
      <c r="G254"/>
      <c r="H254"/>
      <c r="I254"/>
      <c r="J254"/>
      <c r="K254"/>
      <c r="L254"/>
      <c r="M254"/>
      <c r="N254"/>
    </row>
    <row r="255" spans="1:14" x14ac:dyDescent="0.25">
      <c r="A255"/>
      <c r="B255"/>
      <c r="C255"/>
      <c r="D255" s="66"/>
      <c r="E255" s="66"/>
      <c r="F255" s="66"/>
      <c r="G255"/>
      <c r="H255"/>
      <c r="I255"/>
      <c r="J255"/>
      <c r="K255"/>
      <c r="L255"/>
      <c r="M255"/>
      <c r="N255"/>
    </row>
    <row r="256" spans="1:14" x14ac:dyDescent="0.25">
      <c r="A256"/>
      <c r="B256"/>
      <c r="C256"/>
      <c r="D256" s="66"/>
      <c r="E256" s="66"/>
      <c r="F256" s="66"/>
      <c r="G256"/>
      <c r="H256"/>
      <c r="I256"/>
      <c r="J256"/>
      <c r="K256"/>
      <c r="L256"/>
      <c r="M256"/>
      <c r="N256"/>
    </row>
    <row r="257" spans="1:14" x14ac:dyDescent="0.25">
      <c r="A257"/>
      <c r="B257"/>
      <c r="C257"/>
      <c r="D257" s="66"/>
      <c r="E257" s="66"/>
      <c r="F257" s="66"/>
      <c r="G257"/>
      <c r="H257"/>
      <c r="I257"/>
      <c r="J257"/>
      <c r="K257"/>
      <c r="L257"/>
      <c r="M257"/>
      <c r="N257"/>
    </row>
    <row r="258" spans="1:14" x14ac:dyDescent="0.25">
      <c r="A258"/>
      <c r="B258"/>
      <c r="C258"/>
      <c r="D258" s="66"/>
      <c r="E258" s="66"/>
      <c r="F258" s="66"/>
      <c r="G258"/>
      <c r="H258"/>
      <c r="I258"/>
      <c r="J258"/>
      <c r="K258"/>
      <c r="L258"/>
      <c r="M258"/>
      <c r="N258"/>
    </row>
    <row r="259" spans="1:14" x14ac:dyDescent="0.25">
      <c r="A259"/>
      <c r="B259"/>
      <c r="C259"/>
      <c r="D259" s="66"/>
      <c r="E259" s="66"/>
      <c r="F259" s="66"/>
      <c r="G259"/>
      <c r="H259"/>
      <c r="I259"/>
      <c r="J259"/>
      <c r="K259"/>
      <c r="L259"/>
      <c r="M259"/>
      <c r="N259"/>
    </row>
    <row r="260" spans="1:14" x14ac:dyDescent="0.25">
      <c r="A260"/>
      <c r="B260"/>
      <c r="C260"/>
      <c r="D260" s="66"/>
      <c r="E260" s="66"/>
      <c r="F260" s="66"/>
      <c r="G260"/>
      <c r="H260"/>
      <c r="I260"/>
      <c r="J260"/>
      <c r="K260"/>
      <c r="L260"/>
      <c r="M260"/>
      <c r="N260"/>
    </row>
    <row r="261" spans="1:14" x14ac:dyDescent="0.25">
      <c r="A261"/>
      <c r="B261"/>
      <c r="C261"/>
      <c r="D261" s="66"/>
      <c r="E261" s="66"/>
      <c r="F261" s="66"/>
      <c r="G261"/>
      <c r="H261"/>
      <c r="I261"/>
      <c r="J261"/>
      <c r="K261"/>
      <c r="L261"/>
      <c r="M261"/>
      <c r="N261"/>
    </row>
    <row r="262" spans="1:14" x14ac:dyDescent="0.25">
      <c r="A262"/>
      <c r="B262"/>
      <c r="C262"/>
      <c r="D262" s="66"/>
      <c r="E262" s="66"/>
      <c r="F262" s="66"/>
      <c r="G262"/>
      <c r="H262"/>
      <c r="I262"/>
      <c r="J262"/>
      <c r="K262"/>
      <c r="L262"/>
      <c r="M262"/>
      <c r="N262"/>
    </row>
    <row r="263" spans="1:14" x14ac:dyDescent="0.25">
      <c r="A263"/>
      <c r="B263"/>
      <c r="C263"/>
      <c r="D263" s="66"/>
      <c r="E263" s="66"/>
      <c r="F263" s="66"/>
      <c r="G263"/>
      <c r="H263"/>
      <c r="I263"/>
      <c r="J263"/>
      <c r="K263"/>
      <c r="L263"/>
      <c r="M263"/>
      <c r="N263"/>
    </row>
    <row r="264" spans="1:14" x14ac:dyDescent="0.25">
      <c r="A264"/>
      <c r="B264"/>
      <c r="C264"/>
      <c r="D264" s="66"/>
      <c r="E264" s="66"/>
      <c r="F264" s="66"/>
      <c r="G264"/>
      <c r="H264"/>
      <c r="I264"/>
      <c r="J264"/>
      <c r="K264"/>
      <c r="L264"/>
      <c r="M264"/>
      <c r="N264"/>
    </row>
    <row r="265" spans="1:14" x14ac:dyDescent="0.25">
      <c r="A265"/>
      <c r="B265"/>
      <c r="C265"/>
      <c r="D265" s="66"/>
      <c r="E265" s="66"/>
      <c r="F265" s="66"/>
      <c r="G265"/>
      <c r="H265"/>
      <c r="I265"/>
      <c r="J265"/>
      <c r="K265"/>
      <c r="L265"/>
      <c r="M265"/>
      <c r="N265"/>
    </row>
    <row r="266" spans="1:14" x14ac:dyDescent="0.25">
      <c r="A266"/>
      <c r="B266"/>
      <c r="C266"/>
      <c r="D266" s="66"/>
      <c r="E266" s="66"/>
      <c r="F266" s="66"/>
      <c r="G266"/>
      <c r="H266"/>
      <c r="I266"/>
      <c r="J266"/>
      <c r="K266"/>
      <c r="L266"/>
      <c r="M266"/>
      <c r="N266"/>
    </row>
    <row r="267" spans="1:14" x14ac:dyDescent="0.25">
      <c r="A267"/>
      <c r="B267"/>
      <c r="C267"/>
      <c r="D267" s="66"/>
      <c r="E267" s="66"/>
      <c r="F267" s="66"/>
      <c r="G267"/>
      <c r="H267"/>
      <c r="I267"/>
      <c r="J267"/>
      <c r="K267"/>
      <c r="L267"/>
      <c r="M267"/>
      <c r="N267"/>
    </row>
    <row r="268" spans="1:14" x14ac:dyDescent="0.25">
      <c r="A268"/>
      <c r="B268"/>
      <c r="C268"/>
      <c r="D268" s="66"/>
      <c r="E268" s="66"/>
      <c r="F268" s="66"/>
      <c r="G268"/>
      <c r="H268"/>
      <c r="I268"/>
      <c r="J268"/>
      <c r="K268"/>
      <c r="L268"/>
      <c r="M268"/>
      <c r="N268"/>
    </row>
    <row r="269" spans="1:14" x14ac:dyDescent="0.25">
      <c r="A269"/>
      <c r="B269"/>
      <c r="C269"/>
      <c r="D269" s="66"/>
      <c r="E269" s="66"/>
      <c r="F269" s="66"/>
      <c r="G269"/>
      <c r="H269"/>
      <c r="I269"/>
      <c r="J269"/>
      <c r="K269"/>
      <c r="L269"/>
      <c r="M269"/>
      <c r="N269"/>
    </row>
    <row r="270" spans="1:14" x14ac:dyDescent="0.25">
      <c r="A270"/>
      <c r="B270"/>
      <c r="C270"/>
      <c r="D270" s="66"/>
      <c r="E270" s="66"/>
      <c r="F270" s="66"/>
      <c r="G270"/>
      <c r="H270"/>
      <c r="I270"/>
      <c r="J270"/>
      <c r="K270"/>
      <c r="L270"/>
      <c r="M270"/>
      <c r="N270"/>
    </row>
    <row r="271" spans="1:14" x14ac:dyDescent="0.25">
      <c r="A271"/>
      <c r="B271"/>
      <c r="C271"/>
      <c r="D271" s="66"/>
      <c r="E271" s="66"/>
      <c r="F271" s="66"/>
      <c r="G271"/>
      <c r="H271"/>
      <c r="I271"/>
      <c r="J271"/>
      <c r="K271"/>
      <c r="L271"/>
      <c r="M271"/>
      <c r="N271"/>
    </row>
    <row r="272" spans="1:14" x14ac:dyDescent="0.25">
      <c r="A272"/>
      <c r="B272"/>
      <c r="C272"/>
      <c r="D272" s="66"/>
      <c r="E272" s="66"/>
      <c r="F272" s="66"/>
      <c r="G272"/>
      <c r="H272"/>
      <c r="I272"/>
      <c r="J272"/>
      <c r="K272"/>
      <c r="L272"/>
      <c r="M272"/>
      <c r="N272"/>
    </row>
    <row r="273" spans="1:14" x14ac:dyDescent="0.25">
      <c r="A273"/>
      <c r="B273"/>
      <c r="C273"/>
      <c r="D273" s="66"/>
      <c r="E273" s="66"/>
      <c r="F273" s="66"/>
      <c r="G273"/>
      <c r="H273"/>
      <c r="I273"/>
      <c r="J273"/>
      <c r="K273"/>
      <c r="L273"/>
      <c r="M273"/>
      <c r="N273"/>
    </row>
    <row r="274" spans="1:14" x14ac:dyDescent="0.25">
      <c r="A274"/>
      <c r="B274"/>
      <c r="C274"/>
      <c r="D274" s="66"/>
      <c r="E274" s="66"/>
      <c r="F274" s="66"/>
      <c r="G274"/>
      <c r="H274"/>
      <c r="I274"/>
      <c r="J274"/>
      <c r="K274"/>
      <c r="L274"/>
      <c r="M274"/>
      <c r="N274"/>
    </row>
    <row r="275" spans="1:14" x14ac:dyDescent="0.25">
      <c r="A275"/>
      <c r="B275"/>
      <c r="C275"/>
      <c r="D275" s="66"/>
      <c r="E275" s="66"/>
      <c r="F275" s="66"/>
      <c r="G275"/>
      <c r="H275"/>
      <c r="I275"/>
      <c r="J275"/>
      <c r="K275"/>
      <c r="L275"/>
      <c r="M275"/>
      <c r="N275"/>
    </row>
    <row r="276" spans="1:14" x14ac:dyDescent="0.25">
      <c r="A276"/>
      <c r="B276"/>
      <c r="C276"/>
      <c r="D276" s="66"/>
      <c r="E276" s="66"/>
      <c r="F276" s="66"/>
      <c r="G276"/>
      <c r="H276"/>
      <c r="I276"/>
      <c r="J276"/>
      <c r="K276"/>
      <c r="L276"/>
      <c r="M276"/>
      <c r="N276"/>
    </row>
    <row r="277" spans="1:14" x14ac:dyDescent="0.25">
      <c r="A277"/>
      <c r="B277"/>
      <c r="C277"/>
      <c r="D277" s="66"/>
      <c r="E277" s="66"/>
      <c r="F277" s="66"/>
      <c r="G277"/>
      <c r="H277"/>
      <c r="I277"/>
      <c r="J277"/>
      <c r="K277"/>
      <c r="L277"/>
      <c r="M277"/>
      <c r="N277"/>
    </row>
    <row r="278" spans="1:14" x14ac:dyDescent="0.25">
      <c r="A278"/>
      <c r="B278"/>
      <c r="C278"/>
      <c r="D278" s="66"/>
      <c r="E278" s="66"/>
      <c r="F278" s="66"/>
      <c r="G278"/>
      <c r="H278"/>
      <c r="I278"/>
      <c r="J278"/>
      <c r="K278"/>
      <c r="L278"/>
      <c r="M278"/>
      <c r="N278"/>
    </row>
    <row r="279" spans="1:14" x14ac:dyDescent="0.25">
      <c r="A279"/>
      <c r="B279"/>
      <c r="C279"/>
      <c r="D279" s="66"/>
      <c r="E279" s="66"/>
      <c r="F279" s="66"/>
      <c r="G279"/>
      <c r="H279"/>
      <c r="I279"/>
      <c r="J279"/>
      <c r="K279"/>
      <c r="L279"/>
      <c r="M279"/>
      <c r="N279"/>
    </row>
    <row r="280" spans="1:14" x14ac:dyDescent="0.25">
      <c r="A280"/>
      <c r="B280"/>
      <c r="C280"/>
      <c r="D280" s="66"/>
      <c r="E280" s="66"/>
      <c r="F280" s="66"/>
      <c r="G280"/>
      <c r="H280"/>
      <c r="I280"/>
      <c r="J280"/>
      <c r="K280"/>
      <c r="L280"/>
      <c r="M280"/>
      <c r="N280"/>
    </row>
    <row r="281" spans="1:14" x14ac:dyDescent="0.25">
      <c r="A281"/>
      <c r="B281"/>
      <c r="C281"/>
      <c r="D281" s="66"/>
      <c r="E281" s="66"/>
      <c r="F281" s="66"/>
      <c r="G281"/>
      <c r="H281"/>
      <c r="I281"/>
      <c r="J281"/>
      <c r="K281"/>
      <c r="L281"/>
      <c r="M281"/>
      <c r="N281"/>
    </row>
    <row r="282" spans="1:14" x14ac:dyDescent="0.25">
      <c r="A282"/>
      <c r="B282"/>
      <c r="C282"/>
      <c r="D282" s="66"/>
      <c r="E282" s="66"/>
      <c r="F282" s="66"/>
      <c r="G282"/>
      <c r="H282"/>
      <c r="I282"/>
      <c r="J282"/>
      <c r="K282"/>
      <c r="L282"/>
      <c r="M282"/>
      <c r="N282"/>
    </row>
    <row r="283" spans="1:14" x14ac:dyDescent="0.25">
      <c r="A283"/>
      <c r="B283"/>
      <c r="C283"/>
      <c r="D283" s="66"/>
      <c r="E283" s="66"/>
      <c r="F283" s="66"/>
      <c r="G283"/>
      <c r="H283"/>
      <c r="I283"/>
      <c r="J283"/>
      <c r="K283"/>
      <c r="L283"/>
      <c r="M283"/>
      <c r="N283"/>
    </row>
    <row r="284" spans="1:14" x14ac:dyDescent="0.25">
      <c r="A284"/>
      <c r="B284"/>
      <c r="C284"/>
      <c r="D284" s="66"/>
      <c r="E284" s="66"/>
      <c r="F284" s="66"/>
      <c r="G284"/>
      <c r="H284"/>
      <c r="I284"/>
      <c r="J284"/>
      <c r="K284"/>
      <c r="L284"/>
      <c r="M284"/>
      <c r="N284"/>
    </row>
    <row r="285" spans="1:14" x14ac:dyDescent="0.25">
      <c r="A285"/>
      <c r="B285"/>
      <c r="C285"/>
      <c r="D285" s="66"/>
      <c r="E285" s="66"/>
      <c r="F285" s="66"/>
      <c r="G285"/>
      <c r="H285"/>
      <c r="I285"/>
      <c r="J285"/>
      <c r="K285"/>
      <c r="L285"/>
      <c r="M285"/>
      <c r="N285"/>
    </row>
    <row r="286" spans="1:14" x14ac:dyDescent="0.25">
      <c r="A286"/>
      <c r="B286"/>
      <c r="C286"/>
      <c r="D286" s="66"/>
      <c r="E286" s="66"/>
      <c r="F286" s="66"/>
      <c r="G286"/>
      <c r="H286"/>
      <c r="I286"/>
      <c r="J286"/>
      <c r="K286"/>
      <c r="L286"/>
      <c r="M286"/>
      <c r="N286"/>
    </row>
    <row r="287" spans="1:14" x14ac:dyDescent="0.25">
      <c r="A287"/>
      <c r="B287"/>
      <c r="C287"/>
      <c r="D287" s="66"/>
      <c r="E287" s="66"/>
      <c r="F287" s="66"/>
      <c r="G287"/>
      <c r="H287"/>
      <c r="I287"/>
      <c r="J287"/>
      <c r="K287"/>
      <c r="L287"/>
      <c r="M287"/>
      <c r="N287"/>
    </row>
    <row r="288" spans="1:14" x14ac:dyDescent="0.25">
      <c r="A288"/>
      <c r="B288"/>
      <c r="C288"/>
      <c r="D288" s="66"/>
      <c r="E288" s="66"/>
      <c r="F288" s="66"/>
      <c r="G288"/>
      <c r="H288"/>
      <c r="I288"/>
      <c r="J288"/>
      <c r="K288"/>
      <c r="L288"/>
      <c r="M288"/>
      <c r="N288"/>
    </row>
    <row r="289" spans="1:14" x14ac:dyDescent="0.25">
      <c r="A289"/>
      <c r="B289"/>
      <c r="C289"/>
      <c r="D289" s="66"/>
      <c r="E289" s="66"/>
      <c r="F289" s="66"/>
      <c r="G289"/>
      <c r="H289"/>
      <c r="I289"/>
      <c r="J289"/>
      <c r="K289"/>
      <c r="L289"/>
      <c r="M289"/>
      <c r="N289"/>
    </row>
    <row r="290" spans="1:14" x14ac:dyDescent="0.25">
      <c r="A290"/>
      <c r="B290"/>
      <c r="C290"/>
      <c r="D290" s="66"/>
      <c r="E290" s="66"/>
      <c r="F290" s="66"/>
      <c r="G290"/>
      <c r="H290"/>
      <c r="I290"/>
      <c r="J290"/>
      <c r="K290"/>
      <c r="L290"/>
      <c r="M290"/>
      <c r="N290"/>
    </row>
    <row r="291" spans="1:14" x14ac:dyDescent="0.25">
      <c r="A291"/>
      <c r="B291"/>
      <c r="C291"/>
      <c r="D291" s="66"/>
      <c r="E291" s="66"/>
      <c r="F291" s="66"/>
      <c r="G291"/>
      <c r="H291"/>
      <c r="I291"/>
      <c r="J291"/>
      <c r="K291"/>
      <c r="L291"/>
      <c r="M291"/>
      <c r="N291"/>
    </row>
    <row r="292" spans="1:14" x14ac:dyDescent="0.25">
      <c r="A292"/>
      <c r="B292"/>
      <c r="C292"/>
      <c r="D292" s="66"/>
      <c r="E292" s="66"/>
      <c r="F292" s="66"/>
      <c r="G292"/>
      <c r="H292"/>
      <c r="I292"/>
      <c r="J292"/>
      <c r="K292"/>
      <c r="L292"/>
      <c r="M292"/>
      <c r="N292"/>
    </row>
    <row r="293" spans="1:14" x14ac:dyDescent="0.25">
      <c r="A293"/>
      <c r="B293"/>
      <c r="C293"/>
      <c r="D293" s="66"/>
      <c r="E293" s="66"/>
      <c r="F293" s="66"/>
      <c r="G293"/>
      <c r="H293"/>
      <c r="I293"/>
      <c r="J293"/>
      <c r="K293"/>
      <c r="L293"/>
      <c r="M293"/>
      <c r="N293"/>
    </row>
    <row r="294" spans="1:14" x14ac:dyDescent="0.25">
      <c r="A294"/>
      <c r="B294"/>
      <c r="C294"/>
      <c r="D294" s="66"/>
      <c r="E294" s="66"/>
      <c r="F294" s="66"/>
      <c r="G294"/>
      <c r="H294"/>
      <c r="I294"/>
      <c r="J294"/>
      <c r="K294"/>
      <c r="L294"/>
      <c r="M294"/>
      <c r="N294"/>
    </row>
    <row r="295" spans="1:14" x14ac:dyDescent="0.25">
      <c r="A295"/>
      <c r="B295"/>
      <c r="C295"/>
      <c r="D295" s="66"/>
      <c r="E295" s="66"/>
      <c r="F295" s="66"/>
      <c r="G295"/>
      <c r="H295"/>
      <c r="I295"/>
      <c r="J295"/>
      <c r="K295"/>
      <c r="L295"/>
      <c r="M295"/>
      <c r="N295"/>
    </row>
    <row r="296" spans="1:14" x14ac:dyDescent="0.25">
      <c r="A296"/>
      <c r="B296"/>
      <c r="C296"/>
      <c r="D296" s="66"/>
      <c r="E296" s="66"/>
      <c r="F296" s="66"/>
      <c r="G296"/>
      <c r="H296"/>
      <c r="I296"/>
      <c r="J296"/>
      <c r="K296"/>
      <c r="L296"/>
      <c r="M296"/>
      <c r="N296"/>
    </row>
    <row r="297" spans="1:14" x14ac:dyDescent="0.25">
      <c r="A297"/>
      <c r="B297"/>
      <c r="C297"/>
      <c r="D297" s="66"/>
      <c r="E297" s="66"/>
      <c r="F297" s="66"/>
      <c r="G297"/>
      <c r="H297"/>
      <c r="I297"/>
      <c r="J297"/>
      <c r="K297"/>
      <c r="L297"/>
      <c r="M297"/>
      <c r="N297"/>
    </row>
    <row r="298" spans="1:14" x14ac:dyDescent="0.25">
      <c r="A298"/>
      <c r="B298"/>
      <c r="C298"/>
      <c r="D298" s="66"/>
      <c r="E298" s="66"/>
      <c r="F298" s="66"/>
      <c r="G298"/>
      <c r="H298"/>
      <c r="I298"/>
      <c r="J298"/>
      <c r="K298"/>
      <c r="L298"/>
      <c r="M298"/>
      <c r="N298"/>
    </row>
    <row r="299" spans="1:14" x14ac:dyDescent="0.25">
      <c r="A299"/>
      <c r="B299"/>
      <c r="C299"/>
      <c r="D299" s="66"/>
      <c r="E299" s="66"/>
      <c r="F299" s="66"/>
      <c r="G299"/>
      <c r="H299"/>
      <c r="I299"/>
      <c r="J299"/>
      <c r="K299"/>
      <c r="L299"/>
      <c r="M299"/>
      <c r="N299"/>
    </row>
    <row r="300" spans="1:14" x14ac:dyDescent="0.25">
      <c r="A300"/>
      <c r="B300"/>
      <c r="C300"/>
      <c r="D300" s="66"/>
      <c r="E300" s="66"/>
      <c r="F300" s="66"/>
      <c r="G300"/>
      <c r="H300"/>
      <c r="I300"/>
      <c r="J300"/>
      <c r="K300"/>
      <c r="L300"/>
      <c r="M300"/>
      <c r="N300"/>
    </row>
    <row r="301" spans="1:14" x14ac:dyDescent="0.25">
      <c r="A301"/>
      <c r="B301"/>
      <c r="C301"/>
      <c r="D301" s="66"/>
      <c r="E301" s="66"/>
      <c r="F301" s="66"/>
      <c r="G301"/>
      <c r="H301"/>
      <c r="I301"/>
      <c r="J301"/>
      <c r="K301"/>
      <c r="L301"/>
      <c r="M301"/>
      <c r="N301"/>
    </row>
    <row r="302" spans="1:14" x14ac:dyDescent="0.25">
      <c r="A302"/>
      <c r="B302"/>
      <c r="C302"/>
      <c r="D302" s="66"/>
      <c r="E302" s="66"/>
      <c r="F302" s="66"/>
      <c r="G302"/>
      <c r="H302"/>
      <c r="I302"/>
      <c r="J302"/>
      <c r="K302"/>
      <c r="L302"/>
      <c r="M302"/>
      <c r="N302"/>
    </row>
    <row r="303" spans="1:14" x14ac:dyDescent="0.25">
      <c r="A303"/>
      <c r="B303"/>
      <c r="C303"/>
      <c r="D303" s="66"/>
      <c r="E303" s="66"/>
      <c r="F303" s="66"/>
      <c r="G303"/>
      <c r="H303"/>
      <c r="I303"/>
      <c r="J303"/>
      <c r="K303"/>
      <c r="L303"/>
      <c r="M303"/>
      <c r="N303"/>
    </row>
    <row r="304" spans="1:14" x14ac:dyDescent="0.25">
      <c r="A304"/>
      <c r="B304"/>
      <c r="C304"/>
      <c r="D304" s="66"/>
      <c r="E304" s="66"/>
      <c r="F304" s="66"/>
      <c r="G304"/>
      <c r="H304"/>
      <c r="I304"/>
      <c r="J304"/>
      <c r="K304"/>
      <c r="L304"/>
      <c r="M304"/>
      <c r="N304"/>
    </row>
    <row r="305" spans="1:14" x14ac:dyDescent="0.25">
      <c r="A305"/>
      <c r="B305"/>
      <c r="C305"/>
      <c r="D305" s="66"/>
      <c r="E305" s="66"/>
      <c r="F305" s="66"/>
      <c r="G305"/>
      <c r="H305"/>
      <c r="I305"/>
      <c r="J305"/>
      <c r="K305"/>
      <c r="L305"/>
      <c r="M305"/>
      <c r="N305"/>
    </row>
    <row r="306" spans="1:14" x14ac:dyDescent="0.25">
      <c r="A306"/>
      <c r="B306"/>
      <c r="C306"/>
      <c r="D306" s="66"/>
      <c r="E306" s="66"/>
      <c r="F306" s="66"/>
      <c r="G306"/>
      <c r="H306"/>
      <c r="I306"/>
      <c r="J306"/>
      <c r="K306"/>
      <c r="L306"/>
      <c r="M306"/>
      <c r="N306"/>
    </row>
    <row r="307" spans="1:14" x14ac:dyDescent="0.25">
      <c r="A307"/>
      <c r="B307"/>
      <c r="C307"/>
      <c r="D307" s="66"/>
      <c r="E307" s="66"/>
      <c r="F307" s="66"/>
      <c r="G307"/>
      <c r="H307"/>
      <c r="I307"/>
      <c r="J307"/>
      <c r="K307"/>
      <c r="L307"/>
      <c r="M307"/>
      <c r="N307"/>
    </row>
    <row r="308" spans="1:14" x14ac:dyDescent="0.25">
      <c r="A308"/>
      <c r="B308"/>
      <c r="C308"/>
      <c r="D308" s="66"/>
      <c r="E308" s="66"/>
      <c r="F308" s="66"/>
      <c r="G308"/>
      <c r="H308"/>
      <c r="I308"/>
      <c r="J308"/>
      <c r="K308"/>
      <c r="L308"/>
      <c r="M308"/>
      <c r="N308"/>
    </row>
    <row r="309" spans="1:14" x14ac:dyDescent="0.25">
      <c r="A309"/>
      <c r="B309"/>
      <c r="C309"/>
      <c r="D309" s="66"/>
      <c r="E309" s="66"/>
      <c r="F309" s="66"/>
      <c r="G309"/>
      <c r="H309"/>
      <c r="I309"/>
      <c r="J309"/>
      <c r="K309"/>
      <c r="L309"/>
      <c r="M309"/>
      <c r="N309"/>
    </row>
    <row r="310" spans="1:14" x14ac:dyDescent="0.25">
      <c r="A310"/>
      <c r="B310"/>
      <c r="C310"/>
      <c r="D310" s="66"/>
      <c r="E310" s="66"/>
      <c r="F310" s="66"/>
      <c r="G310"/>
      <c r="H310"/>
      <c r="I310"/>
      <c r="J310"/>
      <c r="K310"/>
      <c r="L310"/>
      <c r="M310"/>
      <c r="N310"/>
    </row>
    <row r="311" spans="1:14" x14ac:dyDescent="0.25">
      <c r="A311"/>
      <c r="B311"/>
      <c r="C311"/>
      <c r="D311" s="66"/>
      <c r="E311" s="66"/>
      <c r="F311" s="66"/>
      <c r="G311"/>
      <c r="H311"/>
      <c r="I311"/>
      <c r="J311"/>
      <c r="K311"/>
      <c r="L311"/>
      <c r="M311"/>
      <c r="N311"/>
    </row>
    <row r="312" spans="1:14" x14ac:dyDescent="0.25">
      <c r="A312"/>
      <c r="B312"/>
      <c r="C312"/>
      <c r="D312" s="66"/>
      <c r="E312" s="66"/>
      <c r="F312" s="66"/>
      <c r="G312"/>
      <c r="H312"/>
      <c r="I312"/>
      <c r="J312"/>
      <c r="K312"/>
      <c r="L312"/>
      <c r="M312"/>
      <c r="N312"/>
    </row>
    <row r="313" spans="1:14" x14ac:dyDescent="0.25">
      <c r="A313"/>
      <c r="B313"/>
      <c r="C313"/>
      <c r="D313" s="66"/>
      <c r="E313" s="66"/>
      <c r="F313" s="66"/>
      <c r="G313"/>
      <c r="H313"/>
      <c r="I313"/>
      <c r="J313"/>
      <c r="K313"/>
      <c r="L313"/>
      <c r="M313"/>
      <c r="N313"/>
    </row>
    <row r="314" spans="1:14" x14ac:dyDescent="0.25">
      <c r="A314"/>
      <c r="B314"/>
      <c r="C314"/>
      <c r="D314" s="66"/>
      <c r="E314" s="66"/>
      <c r="F314" s="66"/>
      <c r="G314"/>
      <c r="H314"/>
      <c r="I314"/>
      <c r="J314"/>
      <c r="K314"/>
      <c r="L314"/>
      <c r="M314"/>
      <c r="N314"/>
    </row>
    <row r="315" spans="1:14" x14ac:dyDescent="0.25">
      <c r="A315"/>
      <c r="B315"/>
      <c r="C315"/>
      <c r="D315" s="66"/>
      <c r="E315" s="66"/>
      <c r="F315" s="66"/>
      <c r="G315"/>
      <c r="H315"/>
      <c r="I315"/>
      <c r="J315"/>
      <c r="K315"/>
      <c r="L315"/>
      <c r="M315"/>
      <c r="N315"/>
    </row>
    <row r="316" spans="1:14" x14ac:dyDescent="0.25">
      <c r="A316"/>
      <c r="B316"/>
      <c r="C316"/>
      <c r="D316" s="66"/>
      <c r="E316" s="66"/>
      <c r="F316" s="66"/>
      <c r="G316"/>
      <c r="H316"/>
      <c r="I316"/>
      <c r="J316"/>
      <c r="K316"/>
      <c r="L316"/>
      <c r="M316"/>
      <c r="N316"/>
    </row>
    <row r="317" spans="1:14" x14ac:dyDescent="0.25">
      <c r="A317"/>
      <c r="B317"/>
      <c r="C317"/>
      <c r="D317" s="66"/>
      <c r="E317" s="66"/>
      <c r="F317" s="66"/>
      <c r="G317"/>
      <c r="H317"/>
      <c r="I317"/>
      <c r="J317"/>
      <c r="K317"/>
      <c r="L317"/>
      <c r="M317"/>
      <c r="N317"/>
    </row>
    <row r="318" spans="1:14" x14ac:dyDescent="0.25">
      <c r="A318"/>
      <c r="B318"/>
      <c r="C318"/>
      <c r="D318" s="66"/>
      <c r="E318" s="66"/>
      <c r="F318" s="66"/>
      <c r="G318"/>
      <c r="H318"/>
      <c r="I318"/>
      <c r="J318"/>
      <c r="K318"/>
      <c r="L318"/>
      <c r="M318"/>
      <c r="N318"/>
    </row>
    <row r="319" spans="1:14" x14ac:dyDescent="0.25">
      <c r="A319"/>
      <c r="B319"/>
      <c r="C319"/>
      <c r="D319" s="66"/>
      <c r="E319" s="66"/>
      <c r="F319" s="66"/>
      <c r="G319"/>
      <c r="H319"/>
      <c r="I319"/>
      <c r="J319"/>
      <c r="K319"/>
      <c r="L319"/>
      <c r="M319"/>
      <c r="N319"/>
    </row>
    <row r="320" spans="1:14" x14ac:dyDescent="0.25">
      <c r="A320"/>
      <c r="B320"/>
      <c r="C320"/>
      <c r="D320" s="66"/>
      <c r="E320" s="66"/>
      <c r="F320" s="66"/>
      <c r="G320"/>
      <c r="H320"/>
      <c r="I320"/>
      <c r="J320"/>
      <c r="K320"/>
      <c r="L320"/>
      <c r="M320"/>
      <c r="N320"/>
    </row>
    <row r="321" spans="1:14" x14ac:dyDescent="0.25">
      <c r="A321"/>
      <c r="B321"/>
      <c r="C321"/>
      <c r="D321" s="66"/>
      <c r="E321" s="66"/>
      <c r="F321" s="66"/>
      <c r="G321"/>
      <c r="H321"/>
      <c r="I321"/>
      <c r="J321"/>
      <c r="K321"/>
      <c r="L321"/>
      <c r="M321"/>
      <c r="N321"/>
    </row>
    <row r="322" spans="1:14" x14ac:dyDescent="0.25">
      <c r="A322"/>
      <c r="B322"/>
      <c r="C322"/>
      <c r="D322" s="66"/>
      <c r="E322" s="66"/>
      <c r="F322" s="66"/>
      <c r="G322"/>
      <c r="H322"/>
      <c r="I322"/>
      <c r="J322"/>
      <c r="K322"/>
      <c r="L322"/>
      <c r="M322"/>
      <c r="N322"/>
    </row>
    <row r="323" spans="1:14" x14ac:dyDescent="0.25">
      <c r="A323"/>
      <c r="B323"/>
      <c r="C323"/>
      <c r="D323" s="66"/>
      <c r="E323" s="66"/>
      <c r="F323" s="66"/>
      <c r="G323"/>
      <c r="H323"/>
      <c r="I323"/>
      <c r="J323"/>
      <c r="K323"/>
      <c r="L323"/>
      <c r="M323"/>
      <c r="N323"/>
    </row>
    <row r="324" spans="1:14" x14ac:dyDescent="0.25">
      <c r="A324"/>
      <c r="B324"/>
      <c r="C324"/>
      <c r="D324" s="66"/>
      <c r="E324" s="66"/>
      <c r="F324" s="66"/>
      <c r="G324"/>
      <c r="H324"/>
      <c r="I324"/>
      <c r="J324"/>
      <c r="K324"/>
      <c r="L324"/>
      <c r="M324"/>
      <c r="N324"/>
    </row>
    <row r="325" spans="1:14" x14ac:dyDescent="0.25">
      <c r="A325"/>
      <c r="B325"/>
      <c r="C325"/>
      <c r="D325" s="66"/>
      <c r="E325" s="66"/>
      <c r="F325" s="66"/>
      <c r="G325"/>
      <c r="H325"/>
      <c r="I325"/>
      <c r="J325"/>
      <c r="K325"/>
      <c r="L325"/>
      <c r="M325"/>
      <c r="N325"/>
    </row>
    <row r="326" spans="1:14" x14ac:dyDescent="0.25">
      <c r="A326"/>
      <c r="B326"/>
      <c r="C326"/>
      <c r="D326" s="66"/>
      <c r="E326" s="66"/>
      <c r="F326" s="66"/>
      <c r="G326"/>
      <c r="H326"/>
      <c r="I326"/>
      <c r="J326"/>
      <c r="K326"/>
      <c r="L326"/>
      <c r="M326"/>
      <c r="N326"/>
    </row>
    <row r="327" spans="1:14" x14ac:dyDescent="0.25">
      <c r="A327"/>
      <c r="B327"/>
      <c r="C327"/>
      <c r="D327" s="66"/>
      <c r="E327" s="66"/>
      <c r="F327" s="66"/>
      <c r="G327"/>
      <c r="H327"/>
      <c r="I327"/>
      <c r="J327"/>
      <c r="K327"/>
      <c r="L327"/>
      <c r="M327"/>
      <c r="N327"/>
    </row>
    <row r="328" spans="1:14" x14ac:dyDescent="0.25">
      <c r="A328"/>
      <c r="B328"/>
      <c r="C328"/>
      <c r="D328" s="66"/>
      <c r="E328" s="66"/>
      <c r="F328" s="66"/>
      <c r="G328"/>
      <c r="H328"/>
      <c r="I328"/>
      <c r="J328"/>
      <c r="K328"/>
      <c r="L328"/>
      <c r="M328"/>
      <c r="N328"/>
    </row>
    <row r="329" spans="1:14" x14ac:dyDescent="0.25">
      <c r="A329"/>
      <c r="B329"/>
      <c r="C329"/>
      <c r="D329" s="66"/>
      <c r="E329" s="66"/>
      <c r="F329" s="66"/>
      <c r="G329"/>
      <c r="H329"/>
      <c r="I329"/>
      <c r="J329"/>
      <c r="K329"/>
      <c r="L329"/>
      <c r="M329"/>
      <c r="N329"/>
    </row>
    <row r="330" spans="1:14" x14ac:dyDescent="0.25">
      <c r="A330"/>
      <c r="B330"/>
      <c r="C330"/>
      <c r="D330" s="66"/>
      <c r="E330" s="66"/>
      <c r="F330" s="66"/>
      <c r="G330"/>
      <c r="H330"/>
      <c r="I330"/>
      <c r="J330"/>
      <c r="K330"/>
      <c r="L330"/>
      <c r="M330"/>
      <c r="N330"/>
    </row>
    <row r="331" spans="1:14" x14ac:dyDescent="0.25">
      <c r="A331"/>
      <c r="B331"/>
      <c r="C331"/>
      <c r="D331" s="66"/>
      <c r="E331" s="66"/>
      <c r="F331" s="66"/>
      <c r="G331"/>
      <c r="H331"/>
      <c r="I331"/>
      <c r="J331"/>
      <c r="K331"/>
      <c r="L331"/>
      <c r="M331"/>
      <c r="N331"/>
    </row>
    <row r="332" spans="1:14" x14ac:dyDescent="0.25">
      <c r="A332"/>
      <c r="B332"/>
      <c r="C332"/>
      <c r="D332" s="66"/>
      <c r="E332" s="66"/>
      <c r="F332" s="66"/>
      <c r="G332"/>
      <c r="H332"/>
      <c r="I332"/>
      <c r="J332"/>
      <c r="K332"/>
      <c r="L332"/>
      <c r="M332"/>
      <c r="N332"/>
    </row>
    <row r="333" spans="1:14" x14ac:dyDescent="0.25">
      <c r="A333"/>
      <c r="B333"/>
      <c r="C333"/>
      <c r="D333" s="66"/>
      <c r="E333" s="66"/>
      <c r="F333" s="66"/>
      <c r="G333"/>
      <c r="H333"/>
      <c r="I333"/>
      <c r="J333"/>
      <c r="K333"/>
      <c r="L333"/>
      <c r="M333"/>
      <c r="N333"/>
    </row>
    <row r="334" spans="1:14" x14ac:dyDescent="0.25">
      <c r="A334"/>
      <c r="B334"/>
      <c r="C334"/>
      <c r="D334" s="66"/>
      <c r="E334" s="66"/>
      <c r="F334" s="66"/>
      <c r="G334"/>
      <c r="H334"/>
      <c r="I334"/>
      <c r="J334"/>
      <c r="K334"/>
      <c r="L334"/>
      <c r="M334"/>
      <c r="N334"/>
    </row>
    <row r="335" spans="1:14" x14ac:dyDescent="0.25">
      <c r="A335"/>
      <c r="B335"/>
      <c r="C335"/>
      <c r="D335" s="66"/>
      <c r="E335" s="66"/>
      <c r="F335" s="66"/>
      <c r="G335"/>
      <c r="H335"/>
      <c r="I335"/>
      <c r="J335"/>
      <c r="K335"/>
      <c r="L335"/>
      <c r="M335"/>
      <c r="N335"/>
    </row>
    <row r="336" spans="1:14" x14ac:dyDescent="0.25">
      <c r="A336"/>
      <c r="B336"/>
      <c r="C336"/>
      <c r="D336" s="66"/>
      <c r="E336" s="66"/>
      <c r="F336" s="66"/>
      <c r="G336"/>
      <c r="H336"/>
      <c r="I336"/>
      <c r="J336"/>
      <c r="K336"/>
      <c r="L336"/>
      <c r="M336"/>
      <c r="N336"/>
    </row>
    <row r="337" spans="1:14" x14ac:dyDescent="0.25">
      <c r="A337"/>
      <c r="B337"/>
      <c r="C337"/>
      <c r="D337" s="66"/>
      <c r="E337" s="66"/>
      <c r="F337" s="66"/>
      <c r="G337"/>
      <c r="H337"/>
      <c r="I337"/>
      <c r="J337"/>
      <c r="K337"/>
      <c r="L337"/>
      <c r="M337"/>
      <c r="N337"/>
    </row>
    <row r="338" spans="1:14" x14ac:dyDescent="0.25">
      <c r="A338"/>
      <c r="B338"/>
      <c r="C338"/>
      <c r="D338" s="66"/>
      <c r="E338" s="66"/>
      <c r="F338" s="66"/>
      <c r="G338"/>
      <c r="H338"/>
      <c r="I338"/>
      <c r="J338"/>
      <c r="K338"/>
      <c r="L338"/>
      <c r="M338"/>
      <c r="N338"/>
    </row>
    <row r="339" spans="1:14" x14ac:dyDescent="0.25">
      <c r="A339"/>
      <c r="B339"/>
      <c r="C339"/>
      <c r="D339" s="66"/>
      <c r="E339" s="66"/>
      <c r="F339" s="66"/>
      <c r="G339"/>
      <c r="H339"/>
      <c r="I339"/>
      <c r="J339"/>
      <c r="K339"/>
      <c r="L339"/>
      <c r="M339"/>
      <c r="N339"/>
    </row>
    <row r="340" spans="1:14" x14ac:dyDescent="0.25">
      <c r="A340"/>
      <c r="B340"/>
      <c r="C340"/>
      <c r="D340" s="66"/>
      <c r="E340" s="66"/>
      <c r="F340" s="66"/>
      <c r="G340"/>
      <c r="H340"/>
      <c r="I340"/>
      <c r="J340"/>
      <c r="K340"/>
      <c r="L340"/>
      <c r="M340"/>
      <c r="N340"/>
    </row>
    <row r="341" spans="1:14" x14ac:dyDescent="0.25">
      <c r="A341"/>
      <c r="B341"/>
      <c r="C341"/>
      <c r="D341" s="66"/>
      <c r="E341" s="66"/>
      <c r="F341" s="66"/>
      <c r="G341"/>
      <c r="H341"/>
      <c r="I341"/>
      <c r="J341"/>
      <c r="K341"/>
      <c r="L341"/>
      <c r="M341"/>
      <c r="N341"/>
    </row>
    <row r="342" spans="1:14" x14ac:dyDescent="0.25">
      <c r="A342"/>
      <c r="B342"/>
      <c r="C342"/>
      <c r="D342" s="66"/>
      <c r="E342" s="66"/>
      <c r="F342" s="66"/>
      <c r="G342"/>
      <c r="H342"/>
      <c r="I342"/>
      <c r="J342"/>
      <c r="K342"/>
      <c r="L342"/>
      <c r="M342"/>
      <c r="N342"/>
    </row>
    <row r="343" spans="1:14" x14ac:dyDescent="0.25">
      <c r="A343"/>
      <c r="B343"/>
      <c r="C343"/>
      <c r="D343" s="66"/>
      <c r="E343" s="66"/>
      <c r="F343" s="66"/>
      <c r="G343"/>
      <c r="H343"/>
      <c r="I343"/>
      <c r="J343"/>
      <c r="K343"/>
      <c r="L343"/>
      <c r="M343"/>
      <c r="N343"/>
    </row>
    <row r="344" spans="1:14" x14ac:dyDescent="0.25">
      <c r="A344"/>
      <c r="B344"/>
      <c r="C344"/>
      <c r="D344" s="66"/>
      <c r="E344" s="66"/>
      <c r="F344" s="66"/>
      <c r="G344"/>
      <c r="H344"/>
      <c r="I344"/>
      <c r="J344"/>
      <c r="K344"/>
      <c r="L344"/>
      <c r="M344"/>
      <c r="N344"/>
    </row>
    <row r="345" spans="1:14" x14ac:dyDescent="0.25">
      <c r="A345"/>
      <c r="B345"/>
      <c r="C345"/>
      <c r="D345" s="66"/>
      <c r="E345" s="66"/>
      <c r="F345" s="66"/>
      <c r="G345"/>
      <c r="H345"/>
      <c r="I345"/>
      <c r="J345"/>
      <c r="K345"/>
      <c r="L345"/>
      <c r="M345"/>
      <c r="N345"/>
    </row>
    <row r="346" spans="1:14" x14ac:dyDescent="0.25">
      <c r="A346"/>
      <c r="B346"/>
      <c r="C346"/>
      <c r="D346" s="66"/>
      <c r="E346" s="66"/>
      <c r="F346" s="66"/>
      <c r="G346"/>
      <c r="H346"/>
      <c r="I346"/>
      <c r="J346"/>
      <c r="K346"/>
      <c r="L346"/>
      <c r="M346"/>
      <c r="N346"/>
    </row>
    <row r="347" spans="1:14" x14ac:dyDescent="0.25">
      <c r="A347"/>
      <c r="B347"/>
      <c r="C347"/>
      <c r="D347" s="66"/>
      <c r="E347" s="66"/>
      <c r="F347" s="66"/>
      <c r="G347"/>
      <c r="H347"/>
      <c r="I347"/>
      <c r="J347"/>
      <c r="K347"/>
      <c r="L347"/>
      <c r="M347"/>
      <c r="N347"/>
    </row>
    <row r="348" spans="1:14" x14ac:dyDescent="0.25">
      <c r="A348"/>
      <c r="B348"/>
      <c r="C348"/>
      <c r="D348" s="66"/>
      <c r="E348" s="66"/>
      <c r="F348" s="66"/>
      <c r="G348"/>
      <c r="H348"/>
      <c r="I348"/>
      <c r="J348"/>
      <c r="K348"/>
      <c r="L348"/>
      <c r="M348"/>
      <c r="N348"/>
    </row>
    <row r="349" spans="1:14" x14ac:dyDescent="0.25">
      <c r="A349"/>
      <c r="B349"/>
      <c r="C349"/>
      <c r="D349" s="66"/>
      <c r="E349" s="66"/>
      <c r="F349" s="66"/>
      <c r="G349"/>
      <c r="H349"/>
      <c r="I349"/>
      <c r="J349"/>
      <c r="K349"/>
      <c r="L349"/>
      <c r="M349"/>
      <c r="N349"/>
    </row>
    <row r="350" spans="1:14" x14ac:dyDescent="0.25">
      <c r="A350"/>
      <c r="B350"/>
      <c r="C350"/>
      <c r="D350" s="66"/>
      <c r="E350" s="66"/>
      <c r="F350" s="66"/>
      <c r="G350"/>
      <c r="H350"/>
      <c r="I350"/>
      <c r="J350"/>
      <c r="K350"/>
      <c r="L350"/>
      <c r="M350"/>
      <c r="N350"/>
    </row>
    <row r="351" spans="1:14" x14ac:dyDescent="0.25">
      <c r="A351"/>
      <c r="B351"/>
      <c r="C351"/>
      <c r="D351" s="66"/>
      <c r="E351" s="66"/>
      <c r="F351" s="66"/>
      <c r="G351"/>
      <c r="H351"/>
      <c r="I351"/>
      <c r="J351"/>
      <c r="K351"/>
      <c r="L351"/>
      <c r="M351"/>
      <c r="N351"/>
    </row>
    <row r="352" spans="1:14" x14ac:dyDescent="0.25">
      <c r="A352"/>
      <c r="B352"/>
      <c r="C352"/>
      <c r="D352" s="66"/>
      <c r="E352" s="66"/>
      <c r="F352" s="66"/>
      <c r="G352"/>
      <c r="H352"/>
      <c r="I352"/>
      <c r="J352"/>
      <c r="K352"/>
      <c r="L352"/>
      <c r="M352"/>
      <c r="N352"/>
    </row>
    <row r="353" spans="1:14" x14ac:dyDescent="0.25">
      <c r="A353"/>
      <c r="B353"/>
      <c r="C353"/>
      <c r="D353" s="66"/>
      <c r="E353" s="66"/>
      <c r="F353" s="66"/>
      <c r="G353"/>
      <c r="H353"/>
      <c r="I353"/>
      <c r="J353"/>
      <c r="K353"/>
      <c r="L353"/>
      <c r="M353"/>
      <c r="N353"/>
    </row>
    <row r="354" spans="1:14" x14ac:dyDescent="0.25">
      <c r="A354"/>
      <c r="B354"/>
      <c r="C354"/>
      <c r="D354" s="66"/>
      <c r="E354" s="66"/>
      <c r="F354" s="66"/>
      <c r="G354"/>
      <c r="H354"/>
      <c r="I354"/>
      <c r="J354"/>
      <c r="K354"/>
      <c r="L354"/>
      <c r="M354"/>
      <c r="N354"/>
    </row>
    <row r="355" spans="1:14" x14ac:dyDescent="0.25">
      <c r="A355"/>
      <c r="B355"/>
      <c r="C355"/>
      <c r="D355" s="66"/>
      <c r="E355" s="66"/>
      <c r="F355" s="66"/>
      <c r="G355"/>
      <c r="H355"/>
      <c r="I355"/>
      <c r="J355"/>
      <c r="K355"/>
      <c r="L355"/>
      <c r="M355"/>
      <c r="N355"/>
    </row>
    <row r="356" spans="1:14" x14ac:dyDescent="0.25">
      <c r="A356"/>
      <c r="B356"/>
      <c r="C356"/>
      <c r="D356" s="66"/>
      <c r="E356" s="66"/>
      <c r="F356" s="66"/>
      <c r="G356"/>
      <c r="H356"/>
      <c r="I356"/>
      <c r="J356"/>
      <c r="K356"/>
      <c r="L356"/>
      <c r="M356"/>
      <c r="N356"/>
    </row>
    <row r="357" spans="1:14" x14ac:dyDescent="0.25">
      <c r="A357"/>
      <c r="B357"/>
      <c r="C357"/>
      <c r="D357" s="66"/>
      <c r="E357" s="66"/>
      <c r="F357" s="66"/>
      <c r="G357"/>
      <c r="H357"/>
      <c r="I357"/>
      <c r="J357"/>
      <c r="K357"/>
      <c r="L357"/>
      <c r="M357"/>
      <c r="N357"/>
    </row>
    <row r="358" spans="1:14" x14ac:dyDescent="0.25">
      <c r="A358"/>
      <c r="B358"/>
      <c r="C358"/>
      <c r="D358" s="66"/>
      <c r="E358" s="66"/>
      <c r="F358" s="66"/>
      <c r="G358"/>
      <c r="H358"/>
      <c r="I358"/>
      <c r="J358"/>
      <c r="K358"/>
      <c r="L358"/>
      <c r="M358"/>
      <c r="N358"/>
    </row>
    <row r="359" spans="1:14" x14ac:dyDescent="0.25">
      <c r="A359"/>
      <c r="B359"/>
      <c r="C359"/>
      <c r="D359" s="66"/>
      <c r="E359" s="66"/>
      <c r="F359" s="66"/>
      <c r="G359"/>
      <c r="H359"/>
      <c r="I359"/>
      <c r="J359"/>
      <c r="K359"/>
      <c r="L359"/>
      <c r="M359"/>
      <c r="N359"/>
    </row>
    <row r="360" spans="1:14" x14ac:dyDescent="0.25">
      <c r="A360"/>
      <c r="B360"/>
      <c r="C360"/>
      <c r="D360" s="66"/>
      <c r="E360" s="66"/>
      <c r="F360" s="66"/>
      <c r="G360"/>
      <c r="H360"/>
      <c r="I360"/>
      <c r="J360"/>
      <c r="K360"/>
      <c r="L360"/>
      <c r="M360"/>
      <c r="N360"/>
    </row>
    <row r="361" spans="1:14" x14ac:dyDescent="0.25">
      <c r="A361"/>
      <c r="B361"/>
      <c r="C361"/>
      <c r="D361" s="66"/>
      <c r="E361" s="66"/>
      <c r="F361" s="66"/>
      <c r="G361"/>
      <c r="H361"/>
      <c r="I361"/>
      <c r="J361"/>
      <c r="K361"/>
      <c r="L361"/>
      <c r="M361"/>
      <c r="N361"/>
    </row>
    <row r="362" spans="1:14" x14ac:dyDescent="0.25">
      <c r="A362"/>
      <c r="B362"/>
      <c r="C362"/>
      <c r="D362" s="66"/>
      <c r="E362" s="66"/>
      <c r="F362" s="66"/>
      <c r="G362"/>
      <c r="H362"/>
      <c r="I362"/>
      <c r="J362"/>
      <c r="K362"/>
      <c r="L362"/>
      <c r="M362"/>
      <c r="N362"/>
    </row>
    <row r="363" spans="1:14" x14ac:dyDescent="0.25">
      <c r="A363"/>
      <c r="B363"/>
      <c r="C363"/>
      <c r="D363" s="66"/>
      <c r="E363" s="66"/>
      <c r="F363" s="66"/>
      <c r="G363"/>
      <c r="H363"/>
      <c r="I363"/>
      <c r="J363"/>
      <c r="K363"/>
      <c r="L363"/>
      <c r="M363"/>
      <c r="N363"/>
    </row>
    <row r="364" spans="1:14" x14ac:dyDescent="0.25">
      <c r="A364"/>
      <c r="B364"/>
      <c r="C364"/>
      <c r="D364" s="66"/>
      <c r="E364" s="66"/>
      <c r="F364" s="66"/>
      <c r="G364"/>
      <c r="H364"/>
      <c r="I364"/>
      <c r="J364"/>
      <c r="K364"/>
      <c r="L364"/>
      <c r="M364"/>
      <c r="N364"/>
    </row>
    <row r="365" spans="1:14" x14ac:dyDescent="0.25">
      <c r="A365"/>
      <c r="B365"/>
      <c r="C365"/>
      <c r="D365" s="66"/>
      <c r="E365" s="66"/>
      <c r="F365" s="66"/>
      <c r="G365"/>
      <c r="H365"/>
      <c r="I365"/>
      <c r="J365"/>
      <c r="K365"/>
      <c r="L365"/>
      <c r="M365"/>
      <c r="N365"/>
    </row>
    <row r="366" spans="1:14" x14ac:dyDescent="0.25">
      <c r="A366"/>
      <c r="B366"/>
      <c r="C366"/>
      <c r="D366" s="66"/>
      <c r="E366" s="66"/>
      <c r="F366" s="66"/>
      <c r="G366"/>
      <c r="H366"/>
      <c r="I366"/>
      <c r="J366"/>
      <c r="K366"/>
      <c r="L366"/>
      <c r="M366"/>
      <c r="N366"/>
    </row>
    <row r="367" spans="1:14" x14ac:dyDescent="0.25">
      <c r="A367"/>
      <c r="B367"/>
      <c r="C367"/>
      <c r="D367" s="66"/>
      <c r="E367" s="66"/>
      <c r="F367" s="66"/>
      <c r="G367"/>
      <c r="H367"/>
      <c r="I367"/>
      <c r="J367"/>
      <c r="K367"/>
      <c r="L367"/>
      <c r="M367"/>
      <c r="N367"/>
    </row>
    <row r="368" spans="1:14" x14ac:dyDescent="0.25">
      <c r="A368"/>
      <c r="B368"/>
      <c r="C368"/>
      <c r="D368" s="66"/>
      <c r="E368" s="66"/>
      <c r="F368" s="66"/>
      <c r="G368"/>
      <c r="H368"/>
      <c r="I368"/>
      <c r="J368"/>
      <c r="K368"/>
      <c r="L368"/>
      <c r="M368"/>
      <c r="N368"/>
    </row>
    <row r="369" spans="1:14" x14ac:dyDescent="0.25">
      <c r="A369"/>
      <c r="B369"/>
      <c r="C369"/>
      <c r="D369" s="66"/>
      <c r="E369" s="66"/>
      <c r="F369" s="66"/>
      <c r="G369"/>
      <c r="H369"/>
      <c r="I369"/>
      <c r="J369"/>
      <c r="K369"/>
      <c r="L369"/>
      <c r="M369"/>
      <c r="N369"/>
    </row>
    <row r="370" spans="1:14" x14ac:dyDescent="0.25">
      <c r="A370"/>
      <c r="B370"/>
      <c r="C370"/>
      <c r="D370" s="66"/>
      <c r="E370" s="66"/>
      <c r="F370" s="66"/>
      <c r="G370"/>
      <c r="H370"/>
      <c r="I370"/>
      <c r="J370"/>
      <c r="K370"/>
      <c r="L370"/>
      <c r="M370"/>
      <c r="N370"/>
    </row>
    <row r="371" spans="1:14" x14ac:dyDescent="0.25">
      <c r="A371"/>
      <c r="B371"/>
      <c r="C371"/>
      <c r="D371" s="66"/>
      <c r="E371" s="66"/>
      <c r="F371" s="66"/>
      <c r="G371"/>
      <c r="H371"/>
      <c r="I371"/>
      <c r="J371"/>
      <c r="K371"/>
      <c r="L371"/>
      <c r="M371"/>
      <c r="N371"/>
    </row>
    <row r="372" spans="1:14" x14ac:dyDescent="0.25">
      <c r="A372"/>
      <c r="B372"/>
      <c r="C372"/>
      <c r="D372" s="66"/>
      <c r="E372" s="66"/>
      <c r="F372" s="66"/>
      <c r="G372"/>
      <c r="H372"/>
      <c r="I372"/>
      <c r="J372"/>
      <c r="K372"/>
      <c r="L372"/>
      <c r="M372"/>
      <c r="N372"/>
    </row>
    <row r="373" spans="1:14" x14ac:dyDescent="0.25">
      <c r="A373"/>
      <c r="B373"/>
      <c r="C373"/>
      <c r="D373" s="66"/>
      <c r="E373" s="66"/>
      <c r="F373" s="66"/>
      <c r="G373"/>
      <c r="H373"/>
      <c r="I373"/>
      <c r="J373"/>
      <c r="K373"/>
      <c r="L373"/>
      <c r="M373"/>
      <c r="N373"/>
    </row>
    <row r="374" spans="1:14" x14ac:dyDescent="0.25">
      <c r="A374"/>
      <c r="B374"/>
      <c r="C374"/>
      <c r="D374" s="66"/>
      <c r="E374" s="66"/>
      <c r="F374" s="66"/>
      <c r="G374"/>
      <c r="H374"/>
      <c r="I374"/>
      <c r="J374"/>
      <c r="K374"/>
      <c r="L374"/>
      <c r="M374"/>
      <c r="N374"/>
    </row>
    <row r="375" spans="1:14" x14ac:dyDescent="0.25">
      <c r="A375"/>
      <c r="B375"/>
      <c r="C375"/>
      <c r="D375" s="66"/>
      <c r="E375" s="66"/>
      <c r="F375" s="66"/>
      <c r="G375"/>
      <c r="H375"/>
      <c r="I375"/>
      <c r="J375"/>
      <c r="K375"/>
      <c r="L375"/>
      <c r="M375"/>
      <c r="N375"/>
    </row>
    <row r="376" spans="1:14" x14ac:dyDescent="0.25">
      <c r="A376"/>
      <c r="B376"/>
      <c r="C376"/>
      <c r="D376" s="66"/>
      <c r="E376" s="66"/>
      <c r="F376" s="66"/>
      <c r="G376"/>
      <c r="H376"/>
      <c r="I376"/>
      <c r="J376"/>
      <c r="K376"/>
      <c r="L376"/>
      <c r="M376"/>
      <c r="N376"/>
    </row>
    <row r="377" spans="1:14" x14ac:dyDescent="0.25">
      <c r="A377"/>
      <c r="B377"/>
      <c r="C377"/>
      <c r="D377" s="66"/>
      <c r="E377" s="66"/>
      <c r="F377" s="66"/>
      <c r="G377"/>
      <c r="H377"/>
      <c r="I377"/>
      <c r="J377"/>
      <c r="K377"/>
      <c r="L377"/>
      <c r="M377"/>
      <c r="N377"/>
    </row>
    <row r="378" spans="1:14" x14ac:dyDescent="0.25">
      <c r="A378"/>
      <c r="B378"/>
      <c r="C378"/>
      <c r="D378" s="66"/>
      <c r="E378" s="66"/>
      <c r="F378" s="66"/>
      <c r="G378"/>
      <c r="H378"/>
      <c r="I378"/>
      <c r="J378"/>
      <c r="K378"/>
      <c r="L378"/>
      <c r="M378"/>
      <c r="N378"/>
    </row>
    <row r="379" spans="1:14" x14ac:dyDescent="0.25">
      <c r="A379"/>
      <c r="B379"/>
      <c r="C379"/>
      <c r="D379" s="66"/>
      <c r="E379" s="66"/>
      <c r="F379" s="66"/>
      <c r="G379"/>
      <c r="H379"/>
      <c r="I379"/>
      <c r="J379"/>
      <c r="K379"/>
      <c r="L379"/>
      <c r="M379"/>
      <c r="N379"/>
    </row>
    <row r="380" spans="1:14" x14ac:dyDescent="0.25">
      <c r="A380"/>
      <c r="B380"/>
      <c r="C380"/>
      <c r="D380" s="66"/>
      <c r="E380" s="66"/>
      <c r="F380" s="66"/>
      <c r="G380"/>
      <c r="H380"/>
      <c r="I380"/>
      <c r="J380"/>
      <c r="K380"/>
      <c r="L380"/>
      <c r="M380"/>
      <c r="N380"/>
    </row>
    <row r="381" spans="1:14" x14ac:dyDescent="0.25">
      <c r="A381"/>
      <c r="B381"/>
      <c r="C381"/>
      <c r="D381" s="66"/>
      <c r="E381" s="66"/>
      <c r="F381" s="66"/>
      <c r="G381"/>
      <c r="H381"/>
      <c r="I381"/>
      <c r="J381"/>
      <c r="K381"/>
      <c r="L381"/>
      <c r="M381"/>
      <c r="N381"/>
    </row>
    <row r="382" spans="1:14" x14ac:dyDescent="0.25">
      <c r="A382"/>
      <c r="B382"/>
      <c r="C382"/>
      <c r="D382" s="66"/>
      <c r="E382" s="66"/>
      <c r="F382" s="66"/>
      <c r="G382"/>
      <c r="H382"/>
      <c r="I382"/>
      <c r="J382"/>
      <c r="K382"/>
      <c r="L382"/>
      <c r="M382"/>
      <c r="N382"/>
    </row>
    <row r="383" spans="1:14" x14ac:dyDescent="0.25">
      <c r="A383"/>
      <c r="B383"/>
      <c r="C383"/>
      <c r="D383" s="66"/>
      <c r="E383" s="66"/>
      <c r="F383" s="66"/>
      <c r="G383"/>
      <c r="H383"/>
      <c r="I383"/>
      <c r="J383"/>
      <c r="K383"/>
      <c r="L383"/>
      <c r="M383"/>
      <c r="N383"/>
    </row>
    <row r="384" spans="1:14" x14ac:dyDescent="0.25">
      <c r="A384"/>
      <c r="B384"/>
      <c r="C384"/>
      <c r="D384" s="66"/>
      <c r="E384" s="66"/>
      <c r="F384" s="66"/>
      <c r="G384"/>
      <c r="H384"/>
      <c r="I384"/>
      <c r="J384"/>
      <c r="K384"/>
      <c r="L384"/>
      <c r="M384"/>
      <c r="N384"/>
    </row>
    <row r="385" spans="1:14" x14ac:dyDescent="0.25">
      <c r="A385"/>
      <c r="B385"/>
      <c r="C385"/>
      <c r="D385" s="66"/>
      <c r="E385" s="66"/>
      <c r="F385" s="66"/>
      <c r="G385"/>
      <c r="H385"/>
      <c r="I385"/>
      <c r="J385"/>
      <c r="K385"/>
      <c r="L385"/>
      <c r="M385"/>
      <c r="N385"/>
    </row>
    <row r="386" spans="1:14" x14ac:dyDescent="0.25">
      <c r="A386"/>
      <c r="B386"/>
      <c r="C386"/>
      <c r="D386" s="66"/>
      <c r="E386" s="66"/>
      <c r="F386" s="66"/>
      <c r="G386"/>
      <c r="H386"/>
      <c r="I386"/>
      <c r="J386"/>
      <c r="K386"/>
      <c r="L386"/>
      <c r="M386"/>
      <c r="N386"/>
    </row>
    <row r="387" spans="1:14" x14ac:dyDescent="0.25">
      <c r="A387"/>
      <c r="B387"/>
      <c r="C387"/>
      <c r="D387" s="66"/>
      <c r="E387" s="66"/>
      <c r="F387" s="66"/>
      <c r="G387"/>
      <c r="H387"/>
      <c r="I387"/>
      <c r="J387"/>
      <c r="K387"/>
      <c r="L387"/>
      <c r="M387"/>
      <c r="N387"/>
    </row>
    <row r="388" spans="1:14" x14ac:dyDescent="0.25">
      <c r="A388"/>
      <c r="B388"/>
      <c r="C388"/>
      <c r="D388" s="66"/>
      <c r="E388" s="66"/>
      <c r="F388" s="66"/>
      <c r="G388"/>
      <c r="H388"/>
      <c r="I388"/>
      <c r="J388"/>
      <c r="K388"/>
      <c r="L388"/>
      <c r="M388"/>
      <c r="N388"/>
    </row>
    <row r="389" spans="1:14" x14ac:dyDescent="0.25">
      <c r="A389"/>
      <c r="B389"/>
      <c r="C389"/>
      <c r="D389" s="66"/>
      <c r="E389" s="66"/>
      <c r="F389" s="66"/>
      <c r="G389"/>
      <c r="H389"/>
      <c r="I389"/>
      <c r="J389"/>
      <c r="K389"/>
      <c r="L389"/>
      <c r="M389"/>
      <c r="N389"/>
    </row>
    <row r="390" spans="1:14" x14ac:dyDescent="0.25">
      <c r="A390"/>
      <c r="B390"/>
      <c r="C390"/>
      <c r="D390" s="66"/>
      <c r="E390" s="66"/>
      <c r="F390" s="66"/>
      <c r="G390"/>
      <c r="H390"/>
      <c r="I390"/>
      <c r="J390"/>
      <c r="K390"/>
      <c r="L390"/>
      <c r="M390"/>
      <c r="N390"/>
    </row>
    <row r="391" spans="1:14" x14ac:dyDescent="0.25">
      <c r="A391"/>
      <c r="B391"/>
      <c r="C391"/>
      <c r="D391" s="66"/>
      <c r="E391" s="66"/>
      <c r="F391" s="66"/>
      <c r="G391"/>
      <c r="H391"/>
      <c r="I391"/>
      <c r="J391"/>
      <c r="K391"/>
      <c r="L391"/>
      <c r="M391"/>
      <c r="N391"/>
    </row>
    <row r="392" spans="1:14" x14ac:dyDescent="0.25">
      <c r="A392"/>
      <c r="B392"/>
      <c r="C392"/>
      <c r="D392" s="66"/>
      <c r="E392" s="66"/>
      <c r="F392" s="66"/>
      <c r="G392"/>
      <c r="H392"/>
      <c r="I392"/>
      <c r="J392"/>
      <c r="K392"/>
      <c r="L392"/>
      <c r="M392"/>
      <c r="N392"/>
    </row>
    <row r="393" spans="1:14" x14ac:dyDescent="0.25">
      <c r="A393"/>
      <c r="B393"/>
      <c r="C393"/>
      <c r="D393" s="66"/>
      <c r="E393" s="66"/>
      <c r="F393" s="66"/>
      <c r="G393"/>
      <c r="H393"/>
      <c r="I393"/>
      <c r="J393"/>
      <c r="K393"/>
      <c r="L393"/>
      <c r="M393"/>
      <c r="N393"/>
    </row>
    <row r="394" spans="1:14" x14ac:dyDescent="0.25">
      <c r="A394"/>
      <c r="B394"/>
      <c r="C394"/>
      <c r="D394" s="66"/>
      <c r="E394" s="66"/>
      <c r="F394" s="66"/>
      <c r="G394"/>
      <c r="H394"/>
      <c r="I394"/>
      <c r="J394"/>
      <c r="K394"/>
      <c r="L394"/>
      <c r="M394"/>
      <c r="N394"/>
    </row>
    <row r="395" spans="1:14" x14ac:dyDescent="0.25">
      <c r="A395"/>
      <c r="B395"/>
      <c r="C395"/>
      <c r="D395" s="66"/>
      <c r="E395" s="66"/>
      <c r="F395" s="66"/>
      <c r="G395"/>
      <c r="H395"/>
      <c r="I395"/>
      <c r="J395"/>
      <c r="K395"/>
      <c r="L395"/>
      <c r="M395"/>
      <c r="N395"/>
    </row>
    <row r="396" spans="1:14" x14ac:dyDescent="0.25">
      <c r="A396"/>
      <c r="B396"/>
      <c r="C396"/>
      <c r="D396" s="66"/>
      <c r="E396" s="66"/>
      <c r="F396" s="66"/>
      <c r="G396"/>
      <c r="H396"/>
      <c r="I396"/>
      <c r="J396"/>
      <c r="K396"/>
      <c r="L396"/>
      <c r="M396"/>
      <c r="N396"/>
    </row>
    <row r="397" spans="1:14" x14ac:dyDescent="0.25">
      <c r="A397"/>
      <c r="B397"/>
      <c r="C397"/>
      <c r="D397" s="66"/>
      <c r="E397" s="66"/>
      <c r="F397" s="66"/>
      <c r="G397"/>
      <c r="H397"/>
      <c r="I397"/>
      <c r="J397"/>
      <c r="K397"/>
      <c r="L397"/>
      <c r="M397"/>
      <c r="N397"/>
    </row>
    <row r="398" spans="1:14" x14ac:dyDescent="0.25">
      <c r="A398"/>
      <c r="B398"/>
      <c r="C398"/>
      <c r="D398" s="66"/>
      <c r="E398" s="66"/>
      <c r="F398" s="66"/>
      <c r="G398"/>
      <c r="H398"/>
      <c r="I398"/>
      <c r="J398"/>
      <c r="K398"/>
      <c r="L398"/>
      <c r="M398"/>
      <c r="N398"/>
    </row>
    <row r="399" spans="1:14" x14ac:dyDescent="0.25">
      <c r="A399"/>
      <c r="B399"/>
      <c r="C399"/>
      <c r="D399" s="66"/>
      <c r="E399" s="66"/>
      <c r="F399" s="66"/>
      <c r="G399"/>
      <c r="H399"/>
      <c r="I399"/>
      <c r="J399"/>
      <c r="K399"/>
      <c r="L399"/>
      <c r="M399"/>
      <c r="N399"/>
    </row>
    <row r="400" spans="1:14" x14ac:dyDescent="0.25">
      <c r="A400"/>
      <c r="B400"/>
      <c r="C400"/>
      <c r="D400" s="66"/>
      <c r="E400" s="66"/>
      <c r="F400" s="66"/>
      <c r="G400"/>
      <c r="H400"/>
      <c r="I400"/>
      <c r="J400"/>
      <c r="K400"/>
      <c r="L400"/>
      <c r="M400"/>
      <c r="N400"/>
    </row>
    <row r="401" spans="1:14" x14ac:dyDescent="0.25">
      <c r="A401"/>
      <c r="B401"/>
      <c r="C401"/>
      <c r="D401" s="66"/>
      <c r="E401" s="66"/>
      <c r="F401" s="66"/>
      <c r="G401"/>
      <c r="H401"/>
      <c r="I401"/>
      <c r="J401"/>
      <c r="K401"/>
      <c r="L401"/>
      <c r="M401"/>
      <c r="N401"/>
    </row>
    <row r="402" spans="1:14" x14ac:dyDescent="0.25">
      <c r="A402"/>
      <c r="B402"/>
      <c r="C402"/>
      <c r="D402" s="66"/>
      <c r="E402" s="66"/>
      <c r="F402" s="66"/>
      <c r="G402"/>
      <c r="H402"/>
      <c r="I402"/>
      <c r="J402"/>
      <c r="K402"/>
      <c r="L402"/>
      <c r="M402"/>
      <c r="N402"/>
    </row>
    <row r="403" spans="1:14" x14ac:dyDescent="0.25">
      <c r="A403"/>
      <c r="B403"/>
      <c r="C403"/>
      <c r="D403" s="66"/>
      <c r="E403" s="66"/>
      <c r="F403" s="66"/>
      <c r="G403"/>
      <c r="H403"/>
      <c r="I403"/>
      <c r="J403"/>
      <c r="K403"/>
      <c r="L403"/>
      <c r="M403"/>
      <c r="N403"/>
    </row>
    <row r="404" spans="1:14" x14ac:dyDescent="0.25">
      <c r="A404"/>
      <c r="B404"/>
      <c r="C404"/>
      <c r="D404" s="66"/>
      <c r="E404" s="66"/>
      <c r="F404" s="66"/>
      <c r="G404"/>
      <c r="H404"/>
      <c r="I404"/>
      <c r="J404"/>
      <c r="K404"/>
      <c r="L404"/>
      <c r="M404"/>
      <c r="N404"/>
    </row>
    <row r="405" spans="1:14" x14ac:dyDescent="0.25">
      <c r="A405"/>
      <c r="B405"/>
      <c r="C405"/>
      <c r="D405" s="66"/>
      <c r="E405" s="66"/>
      <c r="F405" s="66"/>
      <c r="G405"/>
      <c r="H405"/>
      <c r="I405"/>
      <c r="J405"/>
      <c r="K405"/>
      <c r="L405"/>
      <c r="M405"/>
      <c r="N405"/>
    </row>
    <row r="406" spans="1:14" x14ac:dyDescent="0.25">
      <c r="A406"/>
      <c r="B406"/>
      <c r="C406"/>
      <c r="D406" s="66"/>
      <c r="E406" s="66"/>
      <c r="F406" s="66"/>
      <c r="G406"/>
      <c r="H406"/>
      <c r="I406"/>
      <c r="J406"/>
      <c r="K406"/>
      <c r="L406"/>
      <c r="M406"/>
      <c r="N406"/>
    </row>
    <row r="407" spans="1:14" x14ac:dyDescent="0.25">
      <c r="A407"/>
      <c r="B407"/>
      <c r="C407"/>
      <c r="D407" s="66"/>
      <c r="E407" s="66"/>
      <c r="F407" s="66"/>
      <c r="G407"/>
      <c r="H407"/>
      <c r="I407"/>
      <c r="J407"/>
      <c r="K407"/>
      <c r="L407"/>
      <c r="M407"/>
      <c r="N407"/>
    </row>
    <row r="408" spans="1:14" x14ac:dyDescent="0.25">
      <c r="A408"/>
      <c r="B408"/>
      <c r="C408"/>
      <c r="D408" s="66"/>
      <c r="E408" s="66"/>
      <c r="F408" s="66"/>
      <c r="G408"/>
      <c r="H408"/>
      <c r="I408"/>
      <c r="J408"/>
      <c r="K408"/>
      <c r="L408"/>
      <c r="M408"/>
      <c r="N408"/>
    </row>
    <row r="409" spans="1:14" x14ac:dyDescent="0.25">
      <c r="A409"/>
      <c r="B409"/>
      <c r="C409"/>
      <c r="D409" s="66"/>
      <c r="E409" s="66"/>
      <c r="F409" s="66"/>
      <c r="G409"/>
      <c r="H409"/>
      <c r="I409"/>
      <c r="J409"/>
      <c r="K409"/>
      <c r="L409"/>
      <c r="M409"/>
      <c r="N409"/>
    </row>
    <row r="410" spans="1:14" x14ac:dyDescent="0.25">
      <c r="A410"/>
      <c r="B410"/>
      <c r="C410"/>
      <c r="D410" s="66"/>
      <c r="E410" s="66"/>
      <c r="F410" s="66"/>
      <c r="G410"/>
      <c r="H410"/>
      <c r="I410"/>
      <c r="J410"/>
      <c r="K410"/>
      <c r="L410"/>
      <c r="M410"/>
      <c r="N410"/>
    </row>
    <row r="411" spans="1:14" x14ac:dyDescent="0.25">
      <c r="A411"/>
      <c r="B411"/>
      <c r="C411"/>
      <c r="D411" s="66"/>
      <c r="E411" s="66"/>
      <c r="F411" s="66"/>
      <c r="G411"/>
      <c r="H411"/>
      <c r="I411"/>
      <c r="J411"/>
      <c r="K411"/>
      <c r="L411"/>
      <c r="M411"/>
      <c r="N411"/>
    </row>
    <row r="412" spans="1:14" x14ac:dyDescent="0.25">
      <c r="A412"/>
      <c r="B412"/>
      <c r="C412"/>
      <c r="D412" s="66"/>
      <c r="E412" s="66"/>
      <c r="F412" s="66"/>
      <c r="G412"/>
      <c r="H412"/>
      <c r="I412"/>
      <c r="J412"/>
      <c r="K412"/>
      <c r="L412"/>
      <c r="M412"/>
      <c r="N412"/>
    </row>
    <row r="413" spans="1:14" x14ac:dyDescent="0.25">
      <c r="A413"/>
      <c r="B413"/>
      <c r="C413"/>
      <c r="D413" s="66"/>
      <c r="E413" s="66"/>
      <c r="F413" s="66"/>
      <c r="G413"/>
      <c r="H413"/>
      <c r="I413"/>
      <c r="J413"/>
      <c r="K413"/>
      <c r="L413"/>
      <c r="M413"/>
      <c r="N413"/>
    </row>
    <row r="414" spans="1:14" x14ac:dyDescent="0.25">
      <c r="A414"/>
      <c r="B414"/>
      <c r="C414"/>
      <c r="D414" s="66"/>
      <c r="E414" s="66"/>
      <c r="F414" s="66"/>
      <c r="G414"/>
      <c r="H414"/>
      <c r="I414"/>
      <c r="J414"/>
      <c r="K414"/>
      <c r="L414"/>
      <c r="M414"/>
      <c r="N414"/>
    </row>
    <row r="415" spans="1:14" x14ac:dyDescent="0.25">
      <c r="A415"/>
      <c r="B415"/>
      <c r="C415"/>
      <c r="D415" s="66"/>
      <c r="E415" s="66"/>
      <c r="F415" s="66"/>
      <c r="G415"/>
      <c r="H415"/>
      <c r="I415"/>
      <c r="J415"/>
      <c r="K415"/>
      <c r="L415"/>
      <c r="M415"/>
      <c r="N415"/>
    </row>
    <row r="416" spans="1:14" x14ac:dyDescent="0.25">
      <c r="A416"/>
      <c r="B416"/>
      <c r="C416"/>
      <c r="D416" s="66"/>
      <c r="E416" s="66"/>
      <c r="F416" s="66"/>
      <c r="G416"/>
      <c r="H416"/>
      <c r="I416"/>
      <c r="J416"/>
      <c r="K416"/>
      <c r="L416"/>
      <c r="M416"/>
      <c r="N416"/>
    </row>
    <row r="417" spans="1:14" x14ac:dyDescent="0.25">
      <c r="A417"/>
      <c r="B417"/>
      <c r="C417"/>
      <c r="D417" s="66"/>
      <c r="E417" s="66"/>
      <c r="F417" s="66"/>
      <c r="G417"/>
      <c r="H417"/>
      <c r="I417"/>
      <c r="J417"/>
      <c r="K417"/>
      <c r="L417"/>
      <c r="M417"/>
      <c r="N417"/>
    </row>
    <row r="418" spans="1:14" x14ac:dyDescent="0.25">
      <c r="A418"/>
      <c r="B418"/>
      <c r="C418"/>
      <c r="D418" s="66"/>
      <c r="E418" s="66"/>
      <c r="F418" s="66"/>
      <c r="G418"/>
      <c r="H418"/>
      <c r="I418"/>
      <c r="J418"/>
      <c r="K418"/>
      <c r="L418"/>
      <c r="M418"/>
      <c r="N418"/>
    </row>
    <row r="419" spans="1:14" x14ac:dyDescent="0.25">
      <c r="A419"/>
      <c r="B419"/>
      <c r="C419"/>
      <c r="D419" s="66"/>
      <c r="E419" s="66"/>
      <c r="F419" s="66"/>
      <c r="G419"/>
      <c r="H419"/>
      <c r="I419"/>
      <c r="J419"/>
      <c r="K419"/>
      <c r="L419"/>
      <c r="M419"/>
      <c r="N419"/>
    </row>
    <row r="420" spans="1:14" x14ac:dyDescent="0.25">
      <c r="A420"/>
      <c r="B420"/>
      <c r="C420"/>
      <c r="D420" s="66"/>
      <c r="E420" s="66"/>
      <c r="F420" s="66"/>
      <c r="G420"/>
      <c r="H420"/>
      <c r="I420"/>
      <c r="J420"/>
      <c r="K420"/>
      <c r="L420"/>
      <c r="M420"/>
      <c r="N420"/>
    </row>
    <row r="421" spans="1:14" x14ac:dyDescent="0.25">
      <c r="A421"/>
      <c r="B421"/>
      <c r="C421"/>
      <c r="D421" s="66"/>
      <c r="E421" s="66"/>
      <c r="F421" s="66"/>
      <c r="G421"/>
      <c r="H421"/>
      <c r="I421"/>
      <c r="J421"/>
      <c r="K421"/>
      <c r="L421"/>
      <c r="M421"/>
      <c r="N421"/>
    </row>
    <row r="422" spans="1:14" x14ac:dyDescent="0.25">
      <c r="A422"/>
      <c r="B422"/>
      <c r="C422"/>
      <c r="D422" s="66"/>
      <c r="E422" s="66"/>
      <c r="F422" s="66"/>
      <c r="G422"/>
      <c r="H422"/>
      <c r="I422"/>
      <c r="J422"/>
      <c r="K422"/>
      <c r="L422"/>
      <c r="M422"/>
      <c r="N422"/>
    </row>
    <row r="423" spans="1:14" x14ac:dyDescent="0.25">
      <c r="A423"/>
      <c r="B423"/>
      <c r="C423"/>
      <c r="D423" s="66"/>
      <c r="E423" s="66"/>
      <c r="F423" s="66"/>
      <c r="G423"/>
      <c r="H423"/>
      <c r="I423"/>
      <c r="J423"/>
      <c r="K423"/>
      <c r="L423"/>
      <c r="M423"/>
      <c r="N423"/>
    </row>
    <row r="424" spans="1:14" x14ac:dyDescent="0.25">
      <c r="A424"/>
      <c r="B424"/>
      <c r="C424"/>
      <c r="D424" s="66"/>
      <c r="E424" s="66"/>
      <c r="F424" s="66"/>
      <c r="G424"/>
      <c r="H424"/>
      <c r="I424"/>
      <c r="J424"/>
      <c r="K424"/>
      <c r="L424"/>
      <c r="M424"/>
      <c r="N424"/>
    </row>
    <row r="425" spans="1:14" x14ac:dyDescent="0.25">
      <c r="A425"/>
      <c r="B425"/>
      <c r="C425"/>
      <c r="D425" s="66"/>
      <c r="E425" s="66"/>
      <c r="F425" s="66"/>
      <c r="G425"/>
      <c r="H425"/>
      <c r="I425"/>
      <c r="J425"/>
      <c r="K425"/>
      <c r="L425"/>
      <c r="M425"/>
      <c r="N425"/>
    </row>
    <row r="426" spans="1:14" x14ac:dyDescent="0.25">
      <c r="A426"/>
      <c r="B426"/>
      <c r="C426"/>
      <c r="D426" s="66"/>
      <c r="E426" s="66"/>
      <c r="F426" s="66"/>
      <c r="G426"/>
      <c r="H426"/>
      <c r="I426"/>
      <c r="J426"/>
      <c r="K426"/>
      <c r="L426"/>
      <c r="M426"/>
      <c r="N426"/>
    </row>
    <row r="427" spans="1:14" x14ac:dyDescent="0.25">
      <c r="A427"/>
      <c r="B427"/>
      <c r="C427"/>
      <c r="D427" s="66"/>
      <c r="E427" s="66"/>
      <c r="F427" s="66"/>
      <c r="G427"/>
      <c r="H427"/>
      <c r="I427"/>
      <c r="J427"/>
      <c r="K427"/>
      <c r="L427"/>
      <c r="M427"/>
      <c r="N427"/>
    </row>
    <row r="428" spans="1:14" x14ac:dyDescent="0.25">
      <c r="A428"/>
      <c r="B428"/>
      <c r="C428"/>
      <c r="D428" s="66"/>
      <c r="E428" s="66"/>
      <c r="F428" s="66"/>
      <c r="G428"/>
      <c r="H428"/>
      <c r="I428"/>
      <c r="J428"/>
      <c r="K428"/>
      <c r="L428"/>
      <c r="M428"/>
      <c r="N428"/>
    </row>
    <row r="429" spans="1:14" x14ac:dyDescent="0.25">
      <c r="A429"/>
      <c r="B429"/>
      <c r="C429"/>
      <c r="D429" s="66"/>
      <c r="E429" s="66"/>
      <c r="F429" s="66"/>
      <c r="G429"/>
      <c r="H429"/>
      <c r="I429"/>
      <c r="J429"/>
      <c r="K429"/>
      <c r="L429"/>
      <c r="M429"/>
      <c r="N429"/>
    </row>
    <row r="430" spans="1:14" x14ac:dyDescent="0.25">
      <c r="A430"/>
      <c r="B430"/>
      <c r="C430"/>
      <c r="D430" s="66"/>
      <c r="E430" s="66"/>
      <c r="F430" s="66"/>
      <c r="G430"/>
      <c r="H430"/>
      <c r="I430"/>
      <c r="J430"/>
      <c r="K430"/>
      <c r="L430"/>
      <c r="M430"/>
      <c r="N430"/>
    </row>
    <row r="431" spans="1:14" x14ac:dyDescent="0.25">
      <c r="A431"/>
      <c r="B431"/>
      <c r="C431"/>
      <c r="D431" s="66"/>
      <c r="E431" s="66"/>
      <c r="F431" s="66"/>
      <c r="G431"/>
      <c r="H431"/>
      <c r="I431"/>
      <c r="J431"/>
      <c r="K431"/>
      <c r="L431"/>
      <c r="M431"/>
      <c r="N431"/>
    </row>
    <row r="432" spans="1:14" x14ac:dyDescent="0.25">
      <c r="A432"/>
      <c r="B432"/>
      <c r="C432"/>
      <c r="D432" s="66"/>
      <c r="E432" s="66"/>
      <c r="F432" s="66"/>
      <c r="G432"/>
      <c r="H432"/>
      <c r="I432"/>
      <c r="J432"/>
      <c r="K432"/>
      <c r="L432"/>
      <c r="M432"/>
      <c r="N432"/>
    </row>
    <row r="433" spans="1:14" x14ac:dyDescent="0.25">
      <c r="A433"/>
      <c r="B433"/>
      <c r="C433"/>
      <c r="D433" s="66"/>
      <c r="E433" s="66"/>
      <c r="F433" s="66"/>
      <c r="G433"/>
      <c r="H433"/>
      <c r="I433"/>
      <c r="J433"/>
      <c r="K433"/>
      <c r="L433"/>
      <c r="M433"/>
      <c r="N433"/>
    </row>
    <row r="434" spans="1:14" x14ac:dyDescent="0.25">
      <c r="A434"/>
      <c r="B434"/>
      <c r="C434"/>
      <c r="D434" s="66"/>
      <c r="E434" s="66"/>
      <c r="F434" s="66"/>
      <c r="G434"/>
      <c r="H434"/>
      <c r="I434"/>
      <c r="J434"/>
      <c r="K434"/>
      <c r="L434"/>
      <c r="M434"/>
      <c r="N434"/>
    </row>
    <row r="435" spans="1:14" x14ac:dyDescent="0.25">
      <c r="A435"/>
      <c r="B435"/>
      <c r="C435"/>
      <c r="D435" s="66"/>
      <c r="E435" s="66"/>
      <c r="F435" s="66"/>
      <c r="G435"/>
      <c r="H435"/>
      <c r="I435"/>
      <c r="J435"/>
      <c r="K435"/>
      <c r="L435"/>
      <c r="M435"/>
      <c r="N435"/>
    </row>
    <row r="436" spans="1:14" x14ac:dyDescent="0.25">
      <c r="A436"/>
      <c r="B436"/>
      <c r="C436"/>
      <c r="D436" s="66"/>
      <c r="E436" s="66"/>
      <c r="F436" s="66"/>
      <c r="G436"/>
      <c r="H436"/>
      <c r="I436"/>
      <c r="J436"/>
      <c r="K436"/>
      <c r="L436"/>
      <c r="M436"/>
      <c r="N436"/>
    </row>
    <row r="437" spans="1:14" x14ac:dyDescent="0.25">
      <c r="A437"/>
      <c r="B437"/>
      <c r="C437"/>
      <c r="D437" s="66"/>
      <c r="E437" s="66"/>
      <c r="F437" s="66"/>
      <c r="G437"/>
      <c r="H437"/>
      <c r="I437"/>
      <c r="J437"/>
      <c r="K437"/>
      <c r="L437"/>
      <c r="M437"/>
      <c r="N437"/>
    </row>
    <row r="438" spans="1:14" x14ac:dyDescent="0.25">
      <c r="A438"/>
      <c r="B438"/>
      <c r="C438"/>
      <c r="D438" s="66"/>
      <c r="E438" s="66"/>
      <c r="F438" s="66"/>
      <c r="G438"/>
      <c r="H438"/>
      <c r="I438"/>
      <c r="J438"/>
      <c r="K438"/>
      <c r="L438"/>
      <c r="M438"/>
      <c r="N438"/>
    </row>
    <row r="439" spans="1:14" x14ac:dyDescent="0.25">
      <c r="A439"/>
      <c r="B439"/>
      <c r="C439"/>
      <c r="D439" s="66"/>
      <c r="E439" s="66"/>
      <c r="F439" s="66"/>
      <c r="G439"/>
      <c r="H439"/>
      <c r="I439"/>
      <c r="J439"/>
      <c r="K439"/>
      <c r="L439"/>
      <c r="M439"/>
      <c r="N439"/>
    </row>
    <row r="440" spans="1:14" x14ac:dyDescent="0.25">
      <c r="A440"/>
      <c r="B440"/>
      <c r="C440"/>
      <c r="D440" s="66"/>
      <c r="E440" s="66"/>
      <c r="F440" s="66"/>
      <c r="G440"/>
      <c r="H440"/>
      <c r="I440"/>
      <c r="J440"/>
      <c r="K440"/>
      <c r="L440"/>
      <c r="M440"/>
      <c r="N440"/>
    </row>
    <row r="441" spans="1:14" x14ac:dyDescent="0.25">
      <c r="A441"/>
      <c r="B441"/>
      <c r="C441"/>
      <c r="D441" s="66"/>
      <c r="E441" s="66"/>
      <c r="F441" s="66"/>
      <c r="G441"/>
      <c r="H441"/>
      <c r="I441"/>
      <c r="J441"/>
      <c r="K441"/>
      <c r="L441"/>
      <c r="M441"/>
      <c r="N441"/>
    </row>
    <row r="442" spans="1:14" x14ac:dyDescent="0.25">
      <c r="A442"/>
      <c r="B442"/>
      <c r="C442"/>
      <c r="D442" s="66"/>
      <c r="E442" s="66"/>
      <c r="F442" s="66"/>
      <c r="G442"/>
      <c r="H442"/>
      <c r="I442"/>
      <c r="J442"/>
      <c r="K442"/>
      <c r="L442"/>
      <c r="M442"/>
      <c r="N442"/>
    </row>
    <row r="443" spans="1:14" x14ac:dyDescent="0.25">
      <c r="A443"/>
      <c r="B443"/>
      <c r="C443"/>
      <c r="D443" s="66"/>
      <c r="E443" s="66"/>
      <c r="F443" s="66"/>
      <c r="G443"/>
      <c r="H443"/>
      <c r="I443"/>
      <c r="J443"/>
      <c r="K443"/>
      <c r="L443"/>
      <c r="M443"/>
      <c r="N443"/>
    </row>
    <row r="444" spans="1:14" x14ac:dyDescent="0.25">
      <c r="A444"/>
      <c r="B444"/>
      <c r="C444"/>
      <c r="D444" s="66"/>
      <c r="E444" s="66"/>
      <c r="F444" s="66"/>
      <c r="G444"/>
      <c r="H444"/>
      <c r="I444"/>
      <c r="J444"/>
      <c r="K444"/>
      <c r="L444"/>
      <c r="M444"/>
      <c r="N444"/>
    </row>
    <row r="445" spans="1:14" x14ac:dyDescent="0.25">
      <c r="A445"/>
      <c r="B445"/>
      <c r="C445"/>
      <c r="D445" s="66"/>
      <c r="E445" s="66"/>
      <c r="F445" s="66"/>
      <c r="G445"/>
      <c r="H445"/>
      <c r="I445"/>
      <c r="J445"/>
      <c r="K445"/>
      <c r="L445"/>
      <c r="M445"/>
      <c r="N445"/>
    </row>
    <row r="446" spans="1:14" x14ac:dyDescent="0.25">
      <c r="A446"/>
      <c r="B446"/>
      <c r="C446"/>
      <c r="D446" s="66"/>
      <c r="E446" s="66"/>
      <c r="F446" s="66"/>
      <c r="G446"/>
      <c r="H446"/>
      <c r="I446"/>
      <c r="J446"/>
      <c r="K446"/>
      <c r="L446"/>
      <c r="M446"/>
      <c r="N446"/>
    </row>
    <row r="447" spans="1:14" x14ac:dyDescent="0.25">
      <c r="A447"/>
      <c r="B447"/>
      <c r="C447"/>
      <c r="D447" s="66"/>
      <c r="E447" s="66"/>
      <c r="F447" s="66"/>
      <c r="G447"/>
      <c r="H447"/>
      <c r="I447"/>
      <c r="J447"/>
      <c r="K447"/>
      <c r="L447"/>
      <c r="M447"/>
      <c r="N447"/>
    </row>
    <row r="448" spans="1:14" x14ac:dyDescent="0.25">
      <c r="A448"/>
      <c r="B448"/>
      <c r="C448"/>
      <c r="D448" s="66"/>
      <c r="E448" s="66"/>
      <c r="F448" s="66"/>
      <c r="G448"/>
      <c r="H448"/>
      <c r="I448"/>
      <c r="J448"/>
      <c r="K448"/>
      <c r="L448"/>
      <c r="M448"/>
      <c r="N448"/>
    </row>
    <row r="449" spans="1:14" x14ac:dyDescent="0.25">
      <c r="A449"/>
      <c r="B449"/>
      <c r="C449"/>
      <c r="D449" s="66"/>
      <c r="E449" s="66"/>
      <c r="F449" s="66"/>
      <c r="G449"/>
      <c r="H449"/>
      <c r="I449"/>
      <c r="J449"/>
      <c r="K449"/>
      <c r="L449"/>
      <c r="M449"/>
      <c r="N449"/>
    </row>
    <row r="450" spans="1:14" x14ac:dyDescent="0.25">
      <c r="A450"/>
      <c r="B450"/>
      <c r="C450"/>
      <c r="D450" s="66"/>
      <c r="E450" s="66"/>
      <c r="F450" s="66"/>
      <c r="G450"/>
      <c r="H450"/>
      <c r="I450"/>
      <c r="J450"/>
      <c r="K450"/>
      <c r="L450"/>
      <c r="M450"/>
      <c r="N450"/>
    </row>
    <row r="451" spans="1:14" x14ac:dyDescent="0.25">
      <c r="A451"/>
      <c r="B451"/>
      <c r="C451"/>
      <c r="D451" s="66"/>
      <c r="E451" s="66"/>
      <c r="F451" s="66"/>
      <c r="G451"/>
      <c r="H451"/>
      <c r="I451"/>
      <c r="J451"/>
      <c r="K451"/>
      <c r="L451"/>
      <c r="M451"/>
      <c r="N451"/>
    </row>
    <row r="452" spans="1:14" x14ac:dyDescent="0.25">
      <c r="A452"/>
      <c r="B452"/>
      <c r="C452"/>
      <c r="D452" s="66"/>
      <c r="E452" s="66"/>
      <c r="F452" s="66"/>
      <c r="G452"/>
      <c r="H452"/>
      <c r="I452"/>
      <c r="J452"/>
      <c r="K452"/>
      <c r="L452"/>
      <c r="M452"/>
      <c r="N452"/>
    </row>
    <row r="453" spans="1:14" x14ac:dyDescent="0.25">
      <c r="A453"/>
      <c r="B453"/>
      <c r="C453"/>
      <c r="D453" s="66"/>
      <c r="E453" s="66"/>
      <c r="F453" s="66"/>
      <c r="G453"/>
      <c r="H453"/>
      <c r="I453"/>
      <c r="J453"/>
      <c r="K453"/>
      <c r="L453"/>
      <c r="M453"/>
      <c r="N453"/>
    </row>
    <row r="454" spans="1:14" x14ac:dyDescent="0.25">
      <c r="A454"/>
      <c r="B454"/>
      <c r="C454"/>
      <c r="D454" s="66"/>
      <c r="E454" s="66"/>
      <c r="F454" s="66"/>
      <c r="G454"/>
      <c r="H454"/>
      <c r="I454"/>
      <c r="J454"/>
      <c r="K454"/>
      <c r="L454"/>
      <c r="M454"/>
      <c r="N454"/>
    </row>
    <row r="455" spans="1:14" x14ac:dyDescent="0.25">
      <c r="A455"/>
      <c r="B455"/>
      <c r="C455"/>
      <c r="D455" s="66"/>
      <c r="E455" s="66"/>
      <c r="F455" s="66"/>
      <c r="G455"/>
      <c r="H455"/>
      <c r="I455"/>
      <c r="J455"/>
      <c r="K455"/>
      <c r="L455"/>
      <c r="M455"/>
      <c r="N455"/>
    </row>
    <row r="456" spans="1:14" x14ac:dyDescent="0.25">
      <c r="A456"/>
      <c r="B456"/>
      <c r="C456"/>
      <c r="D456" s="66"/>
      <c r="E456" s="66"/>
      <c r="F456" s="66"/>
      <c r="G456"/>
      <c r="H456"/>
      <c r="I456"/>
      <c r="J456"/>
      <c r="K456"/>
      <c r="L456"/>
      <c r="M456"/>
      <c r="N456"/>
    </row>
    <row r="457" spans="1:14" x14ac:dyDescent="0.25">
      <c r="A457"/>
      <c r="B457"/>
      <c r="C457"/>
      <c r="D457" s="66"/>
      <c r="E457" s="66"/>
      <c r="F457" s="66"/>
      <c r="G457"/>
      <c r="H457"/>
      <c r="I457"/>
      <c r="J457"/>
      <c r="K457"/>
      <c r="L457"/>
      <c r="M457"/>
      <c r="N457"/>
    </row>
    <row r="458" spans="1:14" x14ac:dyDescent="0.25">
      <c r="A458"/>
      <c r="B458"/>
      <c r="C458"/>
      <c r="D458" s="66"/>
      <c r="E458" s="66"/>
      <c r="F458" s="66"/>
      <c r="G458"/>
      <c r="H458"/>
      <c r="I458"/>
      <c r="J458"/>
      <c r="K458"/>
      <c r="L458"/>
      <c r="M458"/>
      <c r="N458"/>
    </row>
    <row r="459" spans="1:14" x14ac:dyDescent="0.25">
      <c r="A459"/>
      <c r="B459"/>
      <c r="C459"/>
      <c r="D459" s="66"/>
      <c r="E459" s="66"/>
      <c r="F459" s="66"/>
      <c r="G459"/>
      <c r="H459"/>
      <c r="I459"/>
      <c r="J459"/>
      <c r="K459"/>
      <c r="L459"/>
      <c r="M459"/>
      <c r="N459"/>
    </row>
    <row r="460" spans="1:14" x14ac:dyDescent="0.25">
      <c r="A460"/>
      <c r="B460"/>
      <c r="C460"/>
      <c r="D460" s="66"/>
      <c r="E460" s="66"/>
      <c r="F460" s="66"/>
      <c r="G460"/>
      <c r="H460"/>
      <c r="I460"/>
      <c r="J460"/>
      <c r="K460"/>
      <c r="L460"/>
      <c r="M460"/>
      <c r="N460"/>
    </row>
    <row r="461" spans="1:14" x14ac:dyDescent="0.25">
      <c r="A461"/>
      <c r="B461"/>
      <c r="C461"/>
      <c r="D461" s="66"/>
      <c r="E461" s="66"/>
      <c r="F461" s="66"/>
      <c r="G461"/>
      <c r="H461"/>
      <c r="I461"/>
      <c r="J461"/>
      <c r="K461"/>
      <c r="L461"/>
      <c r="M461"/>
      <c r="N461"/>
    </row>
    <row r="462" spans="1:14" x14ac:dyDescent="0.25">
      <c r="A462"/>
      <c r="B462"/>
      <c r="C462"/>
      <c r="D462" s="66"/>
      <c r="E462" s="66"/>
      <c r="F462" s="66"/>
      <c r="G462"/>
      <c r="H462"/>
      <c r="I462"/>
      <c r="J462"/>
      <c r="K462"/>
      <c r="L462"/>
      <c r="M462"/>
      <c r="N462"/>
    </row>
    <row r="463" spans="1:14" x14ac:dyDescent="0.25">
      <c r="A463"/>
      <c r="B463"/>
      <c r="C463"/>
      <c r="D463" s="66"/>
      <c r="E463" s="66"/>
      <c r="F463" s="66"/>
      <c r="G463"/>
      <c r="H463"/>
      <c r="I463"/>
      <c r="J463"/>
      <c r="K463"/>
      <c r="L463"/>
      <c r="M463"/>
      <c r="N463"/>
    </row>
    <row r="464" spans="1:14" x14ac:dyDescent="0.25">
      <c r="A464"/>
      <c r="B464"/>
      <c r="C464"/>
      <c r="D464" s="66"/>
      <c r="E464" s="66"/>
      <c r="F464" s="66"/>
      <c r="G464"/>
      <c r="H464"/>
      <c r="I464"/>
      <c r="J464"/>
      <c r="K464"/>
      <c r="L464"/>
      <c r="M464"/>
      <c r="N464"/>
    </row>
    <row r="465" spans="1:14" x14ac:dyDescent="0.25">
      <c r="A465"/>
      <c r="B465"/>
      <c r="C465"/>
      <c r="D465" s="66"/>
      <c r="E465" s="66"/>
      <c r="F465" s="66"/>
      <c r="G465"/>
      <c r="H465"/>
      <c r="I465"/>
      <c r="J465"/>
      <c r="K465"/>
      <c r="L465"/>
      <c r="M465"/>
      <c r="N465"/>
    </row>
    <row r="466" spans="1:14" x14ac:dyDescent="0.25">
      <c r="A466"/>
      <c r="B466"/>
      <c r="C466"/>
      <c r="D466" s="66"/>
      <c r="E466" s="66"/>
      <c r="F466" s="66"/>
      <c r="G466"/>
      <c r="H466"/>
      <c r="I466"/>
      <c r="J466"/>
      <c r="K466"/>
      <c r="L466"/>
      <c r="M466"/>
      <c r="N466"/>
    </row>
    <row r="467" spans="1:14" x14ac:dyDescent="0.25">
      <c r="A467"/>
      <c r="B467"/>
      <c r="C467"/>
      <c r="D467" s="66"/>
      <c r="E467" s="66"/>
      <c r="F467" s="66"/>
      <c r="G467"/>
      <c r="H467"/>
      <c r="I467"/>
      <c r="J467"/>
      <c r="K467"/>
      <c r="L467"/>
      <c r="M467"/>
      <c r="N467"/>
    </row>
    <row r="468" spans="1:14" x14ac:dyDescent="0.25">
      <c r="A468"/>
      <c r="B468"/>
      <c r="C468"/>
      <c r="D468" s="66"/>
      <c r="E468" s="66"/>
      <c r="F468" s="66"/>
      <c r="G468"/>
      <c r="H468"/>
      <c r="I468"/>
      <c r="J468"/>
      <c r="K468"/>
      <c r="L468"/>
      <c r="M468"/>
      <c r="N468"/>
    </row>
    <row r="469" spans="1:14" x14ac:dyDescent="0.25">
      <c r="A469"/>
      <c r="B469"/>
      <c r="C469"/>
      <c r="D469" s="66"/>
      <c r="E469" s="66"/>
      <c r="F469" s="66"/>
      <c r="G469"/>
      <c r="H469"/>
      <c r="I469"/>
      <c r="J469"/>
      <c r="K469"/>
      <c r="L469"/>
      <c r="M469"/>
      <c r="N469"/>
    </row>
    <row r="470" spans="1:14" x14ac:dyDescent="0.25">
      <c r="A470"/>
      <c r="B470"/>
      <c r="C470"/>
      <c r="D470" s="66"/>
      <c r="E470" s="66"/>
      <c r="F470" s="66"/>
      <c r="G470"/>
      <c r="H470"/>
      <c r="I470"/>
      <c r="J470"/>
      <c r="K470"/>
      <c r="L470"/>
      <c r="M470"/>
      <c r="N470"/>
    </row>
    <row r="471" spans="1:14" x14ac:dyDescent="0.25">
      <c r="A471"/>
      <c r="B471"/>
      <c r="C471"/>
      <c r="D471" s="66"/>
      <c r="E471" s="66"/>
      <c r="F471" s="66"/>
      <c r="G471"/>
      <c r="H471"/>
      <c r="I471"/>
      <c r="J471"/>
      <c r="K471"/>
      <c r="L471"/>
      <c r="M471"/>
      <c r="N471"/>
    </row>
    <row r="472" spans="1:14" x14ac:dyDescent="0.25">
      <c r="A472"/>
      <c r="B472"/>
      <c r="C472"/>
      <c r="D472" s="66"/>
      <c r="E472" s="66"/>
      <c r="F472" s="66"/>
      <c r="G472"/>
      <c r="H472"/>
      <c r="I472"/>
      <c r="J472"/>
      <c r="K472"/>
      <c r="L472"/>
      <c r="M472"/>
      <c r="N472"/>
    </row>
    <row r="473" spans="1:14" x14ac:dyDescent="0.25">
      <c r="A473"/>
      <c r="B473"/>
      <c r="C473"/>
      <c r="D473" s="66"/>
      <c r="E473" s="66"/>
      <c r="F473" s="66"/>
      <c r="G473"/>
      <c r="H473"/>
      <c r="I473"/>
      <c r="J473"/>
      <c r="K473"/>
      <c r="L473"/>
      <c r="M473"/>
      <c r="N473"/>
    </row>
    <row r="474" spans="1:14" x14ac:dyDescent="0.25">
      <c r="A474"/>
      <c r="B474"/>
      <c r="C474"/>
      <c r="D474" s="66"/>
      <c r="E474" s="66"/>
      <c r="F474" s="66"/>
      <c r="G474"/>
      <c r="H474"/>
      <c r="I474"/>
      <c r="J474"/>
      <c r="K474"/>
      <c r="L474"/>
      <c r="M474"/>
      <c r="N474"/>
    </row>
    <row r="475" spans="1:14" x14ac:dyDescent="0.25">
      <c r="A475"/>
      <c r="B475"/>
      <c r="C475"/>
      <c r="D475" s="66"/>
      <c r="E475" s="66"/>
      <c r="F475" s="66"/>
      <c r="G475"/>
      <c r="H475"/>
      <c r="I475"/>
      <c r="J475"/>
      <c r="K475"/>
      <c r="L475"/>
      <c r="M475"/>
      <c r="N475"/>
    </row>
    <row r="476" spans="1:14" x14ac:dyDescent="0.25">
      <c r="A476"/>
      <c r="B476"/>
      <c r="C476"/>
      <c r="D476" s="66"/>
      <c r="E476" s="66"/>
      <c r="F476" s="66"/>
      <c r="G476"/>
      <c r="H476"/>
      <c r="I476"/>
      <c r="J476"/>
      <c r="K476"/>
      <c r="L476"/>
      <c r="M476"/>
      <c r="N476"/>
    </row>
    <row r="477" spans="1:14" x14ac:dyDescent="0.25">
      <c r="A477"/>
      <c r="B477"/>
      <c r="C477"/>
      <c r="D477" s="66"/>
      <c r="E477" s="66"/>
      <c r="F477" s="66"/>
      <c r="G477"/>
      <c r="H477"/>
      <c r="I477"/>
      <c r="J477"/>
      <c r="K477"/>
      <c r="L477"/>
      <c r="M477"/>
      <c r="N477"/>
    </row>
    <row r="478" spans="1:14" x14ac:dyDescent="0.25">
      <c r="A478"/>
      <c r="B478"/>
      <c r="C478"/>
      <c r="D478" s="66"/>
      <c r="E478" s="66"/>
      <c r="F478" s="66"/>
      <c r="G478"/>
      <c r="H478"/>
      <c r="I478"/>
      <c r="J478"/>
      <c r="K478"/>
      <c r="L478"/>
      <c r="M478"/>
      <c r="N478"/>
    </row>
    <row r="479" spans="1:14" x14ac:dyDescent="0.25">
      <c r="A479"/>
      <c r="B479"/>
      <c r="C479"/>
      <c r="D479" s="66"/>
      <c r="E479" s="66"/>
      <c r="F479" s="66"/>
      <c r="G479"/>
      <c r="H479"/>
      <c r="I479"/>
      <c r="J479"/>
      <c r="K479"/>
      <c r="L479"/>
      <c r="M479"/>
      <c r="N479"/>
    </row>
    <row r="480" spans="1:14" x14ac:dyDescent="0.25">
      <c r="A480"/>
      <c r="B480"/>
      <c r="C480"/>
      <c r="D480" s="66"/>
      <c r="E480" s="66"/>
      <c r="F480" s="66"/>
      <c r="G480"/>
      <c r="H480"/>
      <c r="I480"/>
      <c r="J480"/>
      <c r="K480"/>
      <c r="L480"/>
      <c r="M480"/>
      <c r="N480"/>
    </row>
    <row r="481" spans="1:14" x14ac:dyDescent="0.25">
      <c r="A481"/>
      <c r="B481"/>
      <c r="C481"/>
      <c r="D481" s="66"/>
      <c r="E481" s="66"/>
      <c r="F481" s="66"/>
      <c r="G481"/>
      <c r="H481"/>
      <c r="I481"/>
      <c r="J481"/>
      <c r="K481"/>
      <c r="L481"/>
      <c r="M481"/>
      <c r="N481"/>
    </row>
    <row r="482" spans="1:14" x14ac:dyDescent="0.25">
      <c r="A482"/>
      <c r="B482"/>
      <c r="C482"/>
      <c r="D482" s="66"/>
      <c r="E482" s="66"/>
      <c r="F482" s="66"/>
      <c r="G482"/>
      <c r="H482"/>
      <c r="I482"/>
      <c r="J482"/>
      <c r="K482"/>
      <c r="L482"/>
      <c r="M482"/>
      <c r="N482"/>
    </row>
    <row r="483" spans="1:14" x14ac:dyDescent="0.25">
      <c r="A483"/>
      <c r="B483"/>
      <c r="C483"/>
      <c r="D483" s="66"/>
      <c r="E483" s="66"/>
      <c r="F483" s="66"/>
      <c r="G483"/>
      <c r="H483"/>
      <c r="I483"/>
      <c r="J483"/>
      <c r="K483"/>
      <c r="L483"/>
      <c r="M483"/>
      <c r="N483"/>
    </row>
    <row r="484" spans="1:14" x14ac:dyDescent="0.25">
      <c r="A484"/>
      <c r="B484"/>
      <c r="C484"/>
      <c r="D484" s="66"/>
      <c r="E484" s="66"/>
      <c r="F484" s="66"/>
      <c r="G484"/>
      <c r="H484"/>
      <c r="I484"/>
      <c r="J484"/>
      <c r="K484"/>
      <c r="L484"/>
      <c r="M484"/>
      <c r="N484"/>
    </row>
    <row r="485" spans="1:14" x14ac:dyDescent="0.25">
      <c r="A485"/>
      <c r="B485"/>
      <c r="C485"/>
      <c r="D485" s="66"/>
      <c r="E485" s="66"/>
      <c r="F485" s="66"/>
      <c r="G485"/>
      <c r="H485"/>
      <c r="I485"/>
      <c r="J485"/>
      <c r="K485"/>
      <c r="L485"/>
      <c r="M485"/>
      <c r="N485"/>
    </row>
    <row r="486" spans="1:14" x14ac:dyDescent="0.25">
      <c r="A486"/>
      <c r="B486"/>
      <c r="C486"/>
      <c r="D486" s="66"/>
      <c r="E486" s="66"/>
      <c r="F486" s="66"/>
      <c r="G486"/>
      <c r="H486"/>
      <c r="I486"/>
      <c r="J486"/>
      <c r="K486"/>
      <c r="L486"/>
      <c r="M486"/>
      <c r="N486"/>
    </row>
    <row r="487" spans="1:14" x14ac:dyDescent="0.25">
      <c r="A487"/>
      <c r="B487"/>
      <c r="C487"/>
      <c r="D487" s="66"/>
      <c r="E487" s="66"/>
      <c r="F487" s="66"/>
      <c r="G487"/>
      <c r="H487"/>
      <c r="I487"/>
      <c r="J487"/>
      <c r="K487"/>
      <c r="L487"/>
      <c r="M487"/>
      <c r="N487"/>
    </row>
    <row r="488" spans="1:14" x14ac:dyDescent="0.25">
      <c r="A488"/>
      <c r="B488"/>
      <c r="C488"/>
      <c r="D488" s="66"/>
      <c r="E488" s="66"/>
      <c r="F488" s="66"/>
      <c r="G488"/>
      <c r="H488"/>
      <c r="I488"/>
      <c r="J488"/>
      <c r="K488"/>
      <c r="L488"/>
      <c r="M488"/>
      <c r="N488"/>
    </row>
    <row r="489" spans="1:14" x14ac:dyDescent="0.25">
      <c r="A489"/>
      <c r="B489"/>
      <c r="C489"/>
      <c r="D489" s="66"/>
      <c r="E489" s="66"/>
      <c r="F489" s="66"/>
      <c r="G489"/>
      <c r="H489"/>
      <c r="I489"/>
      <c r="J489"/>
      <c r="K489"/>
      <c r="L489"/>
      <c r="M489"/>
      <c r="N489"/>
    </row>
    <row r="490" spans="1:14" x14ac:dyDescent="0.25">
      <c r="A490"/>
      <c r="B490"/>
      <c r="C490"/>
      <c r="D490" s="66"/>
      <c r="E490" s="66"/>
      <c r="F490" s="66"/>
      <c r="G490"/>
      <c r="H490"/>
      <c r="I490"/>
      <c r="J490"/>
      <c r="K490"/>
      <c r="L490"/>
      <c r="M490"/>
      <c r="N490"/>
    </row>
    <row r="491" spans="1:14" x14ac:dyDescent="0.25">
      <c r="A491"/>
      <c r="B491"/>
      <c r="C491"/>
      <c r="D491" s="66"/>
      <c r="E491" s="66"/>
      <c r="F491" s="66"/>
      <c r="G491"/>
      <c r="H491"/>
      <c r="I491"/>
      <c r="J491"/>
      <c r="K491"/>
      <c r="L491"/>
      <c r="M491"/>
      <c r="N491"/>
    </row>
    <row r="492" spans="1:14" x14ac:dyDescent="0.25">
      <c r="A492"/>
      <c r="B492"/>
      <c r="C492"/>
      <c r="D492" s="66"/>
      <c r="E492" s="66"/>
      <c r="F492" s="66"/>
      <c r="G492"/>
      <c r="H492"/>
      <c r="I492"/>
      <c r="J492"/>
      <c r="K492"/>
      <c r="L492"/>
      <c r="M492"/>
      <c r="N492"/>
    </row>
    <row r="493" spans="1:14" x14ac:dyDescent="0.25">
      <c r="A493"/>
      <c r="B493"/>
      <c r="C493"/>
      <c r="D493" s="66"/>
      <c r="E493" s="66"/>
      <c r="F493" s="66"/>
      <c r="G493"/>
      <c r="H493"/>
      <c r="I493"/>
      <c r="J493"/>
      <c r="K493"/>
      <c r="L493"/>
      <c r="M493"/>
      <c r="N493"/>
    </row>
    <row r="494" spans="1:14" x14ac:dyDescent="0.25">
      <c r="A494"/>
      <c r="B494"/>
      <c r="C494"/>
      <c r="D494" s="66"/>
      <c r="E494" s="66"/>
      <c r="F494" s="66"/>
      <c r="G494"/>
      <c r="H494"/>
      <c r="I494"/>
      <c r="J494"/>
      <c r="K494"/>
      <c r="L494"/>
      <c r="M494"/>
      <c r="N494"/>
    </row>
    <row r="495" spans="1:14" x14ac:dyDescent="0.25">
      <c r="A495"/>
      <c r="B495"/>
      <c r="C495"/>
      <c r="D495" s="66"/>
      <c r="E495" s="66"/>
      <c r="F495" s="66"/>
      <c r="G495"/>
      <c r="H495"/>
      <c r="I495"/>
      <c r="J495"/>
      <c r="K495"/>
      <c r="L495"/>
      <c r="M495"/>
      <c r="N495"/>
    </row>
    <row r="496" spans="1:14" x14ac:dyDescent="0.25">
      <c r="A496"/>
      <c r="B496"/>
      <c r="C496"/>
      <c r="D496" s="66"/>
      <c r="E496" s="66"/>
      <c r="F496" s="66"/>
      <c r="G496"/>
      <c r="H496"/>
      <c r="I496"/>
      <c r="J496"/>
      <c r="K496"/>
      <c r="L496"/>
      <c r="M496"/>
      <c r="N496"/>
    </row>
    <row r="497" spans="1:14" x14ac:dyDescent="0.25">
      <c r="A497"/>
      <c r="B497"/>
      <c r="C497"/>
      <c r="D497" s="66"/>
      <c r="E497" s="66"/>
      <c r="F497" s="66"/>
      <c r="G497"/>
      <c r="H497"/>
      <c r="I497"/>
      <c r="J497"/>
      <c r="K497"/>
      <c r="L497"/>
      <c r="M497"/>
      <c r="N497"/>
    </row>
    <row r="498" spans="1:14" x14ac:dyDescent="0.25">
      <c r="A498"/>
      <c r="B498"/>
      <c r="C498"/>
      <c r="D498" s="66"/>
      <c r="E498" s="66"/>
      <c r="F498" s="66"/>
      <c r="G498"/>
      <c r="H498"/>
      <c r="I498"/>
      <c r="J498"/>
      <c r="K498"/>
      <c r="L498"/>
      <c r="M498"/>
      <c r="N498"/>
    </row>
    <row r="499" spans="1:14" x14ac:dyDescent="0.25">
      <c r="A499"/>
      <c r="B499"/>
      <c r="C499"/>
      <c r="D499" s="66"/>
      <c r="E499" s="66"/>
      <c r="F499" s="66"/>
      <c r="G499"/>
      <c r="H499"/>
      <c r="I499"/>
      <c r="J499"/>
      <c r="K499"/>
      <c r="L499"/>
      <c r="M499"/>
      <c r="N499"/>
    </row>
    <row r="500" spans="1:14" x14ac:dyDescent="0.25">
      <c r="A500"/>
      <c r="B500"/>
      <c r="C500"/>
      <c r="D500" s="66"/>
      <c r="E500" s="66"/>
      <c r="F500" s="66"/>
      <c r="G500"/>
      <c r="H500"/>
      <c r="I500"/>
      <c r="J500"/>
      <c r="K500"/>
      <c r="L500"/>
      <c r="M500"/>
      <c r="N500"/>
    </row>
    <row r="501" spans="1:14" x14ac:dyDescent="0.25">
      <c r="A501"/>
      <c r="B501"/>
      <c r="C501"/>
      <c r="D501" s="66"/>
      <c r="E501" s="66"/>
      <c r="F501" s="66"/>
      <c r="G501"/>
      <c r="H501"/>
      <c r="I501"/>
      <c r="J501"/>
      <c r="K501"/>
      <c r="L501"/>
      <c r="M501"/>
      <c r="N501"/>
    </row>
    <row r="502" spans="1:14" x14ac:dyDescent="0.25">
      <c r="A502"/>
      <c r="B502"/>
      <c r="C502"/>
      <c r="D502" s="66"/>
      <c r="E502" s="66"/>
      <c r="F502" s="66"/>
      <c r="G502"/>
      <c r="H502"/>
      <c r="I502"/>
      <c r="J502"/>
      <c r="K502"/>
      <c r="L502"/>
      <c r="M502"/>
      <c r="N502"/>
    </row>
    <row r="503" spans="1:14" x14ac:dyDescent="0.25">
      <c r="A503"/>
      <c r="B503"/>
      <c r="C503"/>
      <c r="D503" s="66"/>
      <c r="E503" s="66"/>
      <c r="F503" s="66"/>
      <c r="G503"/>
      <c r="H503"/>
      <c r="I503"/>
      <c r="J503"/>
      <c r="K503"/>
      <c r="L503"/>
      <c r="M503"/>
      <c r="N503"/>
    </row>
    <row r="504" spans="1:14" x14ac:dyDescent="0.25">
      <c r="A504"/>
      <c r="B504"/>
      <c r="C504"/>
      <c r="D504" s="66"/>
      <c r="E504" s="66"/>
      <c r="F504" s="66"/>
      <c r="G504"/>
      <c r="H504"/>
      <c r="I504"/>
      <c r="J504"/>
      <c r="K504"/>
      <c r="L504"/>
      <c r="M504"/>
      <c r="N504"/>
    </row>
    <row r="505" spans="1:14" x14ac:dyDescent="0.25">
      <c r="A505"/>
      <c r="B505"/>
      <c r="C505"/>
      <c r="D505" s="66"/>
      <c r="E505" s="66"/>
      <c r="F505" s="66"/>
      <c r="G505"/>
      <c r="H505"/>
      <c r="I505"/>
      <c r="J505"/>
      <c r="K505"/>
      <c r="L505"/>
      <c r="M505"/>
      <c r="N505"/>
    </row>
    <row r="506" spans="1:14" x14ac:dyDescent="0.25">
      <c r="A506"/>
      <c r="B506"/>
      <c r="C506"/>
      <c r="D506" s="66"/>
      <c r="E506" s="66"/>
      <c r="F506" s="66"/>
      <c r="G506"/>
      <c r="H506"/>
      <c r="I506"/>
      <c r="J506"/>
      <c r="K506"/>
      <c r="L506"/>
      <c r="M506"/>
      <c r="N506"/>
    </row>
    <row r="507" spans="1:14" x14ac:dyDescent="0.25">
      <c r="A507"/>
      <c r="B507"/>
      <c r="C507"/>
      <c r="D507" s="66"/>
      <c r="E507" s="66"/>
      <c r="F507" s="66"/>
      <c r="G507"/>
      <c r="H507"/>
      <c r="I507"/>
      <c r="J507"/>
      <c r="K507"/>
      <c r="L507"/>
      <c r="M507"/>
      <c r="N507"/>
    </row>
    <row r="508" spans="1:14" x14ac:dyDescent="0.25">
      <c r="A508"/>
      <c r="B508"/>
      <c r="C508"/>
      <c r="D508" s="66"/>
      <c r="E508" s="66"/>
      <c r="F508" s="66"/>
      <c r="G508"/>
      <c r="H508"/>
      <c r="I508"/>
      <c r="J508"/>
      <c r="K508"/>
      <c r="L508"/>
      <c r="M508"/>
      <c r="N508"/>
    </row>
    <row r="509" spans="1:14" x14ac:dyDescent="0.25">
      <c r="A509"/>
      <c r="B509"/>
      <c r="C509"/>
      <c r="D509" s="66"/>
      <c r="E509" s="66"/>
      <c r="F509" s="66"/>
      <c r="G509"/>
      <c r="H509"/>
      <c r="I509"/>
      <c r="J509"/>
      <c r="K509"/>
      <c r="L509"/>
      <c r="M509"/>
      <c r="N509"/>
    </row>
    <row r="510" spans="1:14" x14ac:dyDescent="0.25">
      <c r="A510"/>
      <c r="B510"/>
      <c r="C510"/>
      <c r="D510" s="66"/>
      <c r="E510" s="66"/>
      <c r="F510" s="66"/>
      <c r="G510"/>
      <c r="H510"/>
      <c r="I510"/>
      <c r="J510"/>
      <c r="K510"/>
      <c r="L510"/>
      <c r="M510"/>
      <c r="N510"/>
    </row>
    <row r="511" spans="1:14" x14ac:dyDescent="0.25">
      <c r="A511"/>
      <c r="B511"/>
      <c r="C511"/>
      <c r="D511" s="66"/>
      <c r="E511" s="66"/>
      <c r="F511" s="66"/>
      <c r="G511"/>
      <c r="H511"/>
      <c r="I511"/>
      <c r="J511"/>
      <c r="K511"/>
      <c r="L511"/>
      <c r="M511"/>
      <c r="N511"/>
    </row>
    <row r="512" spans="1:14" x14ac:dyDescent="0.25">
      <c r="A512"/>
      <c r="B512"/>
      <c r="C512"/>
      <c r="D512" s="66"/>
      <c r="E512" s="66"/>
      <c r="F512" s="66"/>
      <c r="G512"/>
      <c r="H512"/>
      <c r="I512"/>
      <c r="J512"/>
      <c r="K512"/>
      <c r="L512"/>
      <c r="M512"/>
      <c r="N512"/>
    </row>
    <row r="513" spans="1:14" x14ac:dyDescent="0.25">
      <c r="A513"/>
      <c r="B513"/>
      <c r="C513"/>
      <c r="D513" s="66"/>
      <c r="E513" s="66"/>
      <c r="F513" s="66"/>
      <c r="G513"/>
      <c r="H513"/>
      <c r="I513"/>
      <c r="J513"/>
      <c r="K513"/>
      <c r="L513"/>
      <c r="M513"/>
      <c r="N513"/>
    </row>
    <row r="514" spans="1:14" x14ac:dyDescent="0.25">
      <c r="A514"/>
      <c r="B514"/>
      <c r="C514"/>
      <c r="D514" s="66"/>
      <c r="E514" s="66"/>
      <c r="F514" s="66"/>
      <c r="G514"/>
      <c r="H514"/>
      <c r="I514"/>
      <c r="J514"/>
      <c r="K514"/>
      <c r="L514"/>
      <c r="M514"/>
      <c r="N514"/>
    </row>
    <row r="515" spans="1:14" x14ac:dyDescent="0.25">
      <c r="A515"/>
      <c r="B515"/>
      <c r="C515"/>
      <c r="D515" s="66"/>
      <c r="E515" s="66"/>
      <c r="F515" s="66"/>
      <c r="G515"/>
      <c r="H515"/>
      <c r="I515"/>
      <c r="J515"/>
      <c r="K515"/>
      <c r="L515"/>
      <c r="M515"/>
      <c r="N515"/>
    </row>
    <row r="516" spans="1:14" x14ac:dyDescent="0.25">
      <c r="A516"/>
      <c r="B516"/>
      <c r="C516"/>
      <c r="D516" s="66"/>
      <c r="E516" s="66"/>
      <c r="F516" s="66"/>
      <c r="G516"/>
      <c r="H516"/>
      <c r="I516"/>
      <c r="J516"/>
      <c r="K516"/>
      <c r="L516"/>
      <c r="M516"/>
      <c r="N516"/>
    </row>
    <row r="517" spans="1:14" x14ac:dyDescent="0.25">
      <c r="A517"/>
      <c r="B517"/>
      <c r="C517"/>
      <c r="D517" s="66"/>
      <c r="E517" s="66"/>
      <c r="F517" s="66"/>
      <c r="G517"/>
      <c r="H517"/>
      <c r="I517"/>
      <c r="J517"/>
      <c r="K517"/>
      <c r="L517"/>
      <c r="M517"/>
      <c r="N517"/>
    </row>
    <row r="518" spans="1:14" x14ac:dyDescent="0.25">
      <c r="A518"/>
      <c r="B518"/>
      <c r="C518"/>
      <c r="D518" s="66"/>
      <c r="E518" s="66"/>
      <c r="F518" s="66"/>
      <c r="G518"/>
      <c r="H518"/>
      <c r="I518"/>
      <c r="J518"/>
      <c r="K518"/>
      <c r="L518"/>
      <c r="M518"/>
      <c r="N518"/>
    </row>
    <row r="519" spans="1:14" x14ac:dyDescent="0.25">
      <c r="A519"/>
      <c r="B519"/>
      <c r="C519"/>
      <c r="D519" s="66"/>
      <c r="E519" s="66"/>
      <c r="F519" s="66"/>
      <c r="G519"/>
      <c r="H519"/>
      <c r="I519"/>
      <c r="J519"/>
      <c r="K519"/>
      <c r="L519"/>
      <c r="M519"/>
      <c r="N519"/>
    </row>
    <row r="520" spans="1:14" x14ac:dyDescent="0.25">
      <c r="A520"/>
      <c r="B520"/>
      <c r="C520"/>
      <c r="D520" s="66"/>
      <c r="E520" s="66"/>
      <c r="F520" s="66"/>
      <c r="G520"/>
      <c r="H520"/>
      <c r="I520"/>
      <c r="J520"/>
      <c r="K520"/>
      <c r="L520"/>
      <c r="M520"/>
      <c r="N520"/>
    </row>
    <row r="521" spans="1:14" x14ac:dyDescent="0.25">
      <c r="A521"/>
      <c r="B521"/>
      <c r="C521"/>
      <c r="D521" s="66"/>
      <c r="E521" s="66"/>
      <c r="F521" s="66"/>
      <c r="G521"/>
      <c r="H521"/>
      <c r="I521"/>
      <c r="J521"/>
      <c r="K521"/>
      <c r="L521"/>
      <c r="M521"/>
      <c r="N521"/>
    </row>
    <row r="522" spans="1:14" x14ac:dyDescent="0.25">
      <c r="A522"/>
      <c r="B522"/>
      <c r="C522"/>
      <c r="D522" s="66"/>
      <c r="E522" s="66"/>
      <c r="F522" s="66"/>
      <c r="G522"/>
      <c r="H522"/>
      <c r="I522"/>
      <c r="J522"/>
      <c r="K522"/>
      <c r="L522"/>
      <c r="M522"/>
      <c r="N522"/>
    </row>
    <row r="523" spans="1:14" x14ac:dyDescent="0.25">
      <c r="A523"/>
      <c r="B523"/>
      <c r="C523"/>
      <c r="D523" s="66"/>
      <c r="E523" s="66"/>
      <c r="F523" s="66"/>
      <c r="G523"/>
      <c r="H523"/>
      <c r="I523"/>
      <c r="J523"/>
      <c r="K523"/>
      <c r="L523"/>
      <c r="M523"/>
      <c r="N523"/>
    </row>
    <row r="524" spans="1:14" x14ac:dyDescent="0.25">
      <c r="A524"/>
      <c r="B524"/>
      <c r="C524"/>
      <c r="D524" s="66"/>
      <c r="E524" s="66"/>
      <c r="F524" s="66"/>
      <c r="G524"/>
      <c r="H524"/>
      <c r="I524"/>
      <c r="J524"/>
      <c r="K524"/>
      <c r="L524"/>
      <c r="M524"/>
      <c r="N524"/>
    </row>
    <row r="525" spans="1:14" x14ac:dyDescent="0.25">
      <c r="A525"/>
      <c r="B525"/>
      <c r="C525"/>
      <c r="D525" s="66"/>
      <c r="E525" s="66"/>
      <c r="F525" s="66"/>
      <c r="G525"/>
      <c r="H525"/>
      <c r="I525"/>
      <c r="J525"/>
      <c r="K525"/>
      <c r="L525"/>
      <c r="M525"/>
      <c r="N525"/>
    </row>
    <row r="526" spans="1:14" x14ac:dyDescent="0.25">
      <c r="A526"/>
      <c r="B526"/>
      <c r="C526"/>
      <c r="D526" s="66"/>
      <c r="E526" s="66"/>
      <c r="F526" s="66"/>
      <c r="G526"/>
      <c r="H526"/>
      <c r="I526"/>
      <c r="J526"/>
      <c r="K526"/>
      <c r="L526"/>
      <c r="M526"/>
      <c r="N526"/>
    </row>
    <row r="527" spans="1:14" x14ac:dyDescent="0.25">
      <c r="A527"/>
      <c r="B527"/>
      <c r="C527"/>
      <c r="D527" s="66"/>
      <c r="E527" s="66"/>
      <c r="F527" s="66"/>
      <c r="G527"/>
      <c r="H527"/>
      <c r="I527"/>
      <c r="J527"/>
      <c r="K527"/>
      <c r="L527"/>
      <c r="M527"/>
      <c r="N527"/>
    </row>
    <row r="528" spans="1:14" x14ac:dyDescent="0.25">
      <c r="A528"/>
      <c r="B528"/>
      <c r="C528"/>
      <c r="D528" s="66"/>
      <c r="E528" s="66"/>
      <c r="F528" s="66"/>
      <c r="G528"/>
      <c r="H528"/>
      <c r="I528"/>
      <c r="J528"/>
      <c r="K528"/>
      <c r="L528"/>
      <c r="M528"/>
      <c r="N528"/>
    </row>
    <row r="529" spans="1:14" x14ac:dyDescent="0.25">
      <c r="A529"/>
      <c r="B529"/>
      <c r="C529"/>
      <c r="D529" s="66"/>
      <c r="E529" s="66"/>
      <c r="F529" s="66"/>
      <c r="G529"/>
      <c r="H529"/>
      <c r="I529"/>
      <c r="J529"/>
      <c r="K529"/>
      <c r="L529"/>
      <c r="M529"/>
      <c r="N529"/>
    </row>
    <row r="530" spans="1:14" x14ac:dyDescent="0.25">
      <c r="A530"/>
      <c r="B530"/>
      <c r="C530"/>
      <c r="D530" s="66"/>
      <c r="E530" s="66"/>
      <c r="F530" s="66"/>
      <c r="G530"/>
      <c r="H530"/>
      <c r="I530"/>
      <c r="J530"/>
      <c r="K530"/>
      <c r="L530"/>
      <c r="M530"/>
      <c r="N530"/>
    </row>
    <row r="531" spans="1:14" x14ac:dyDescent="0.25">
      <c r="A531"/>
      <c r="B531"/>
      <c r="C531"/>
      <c r="D531" s="66"/>
      <c r="E531" s="66"/>
      <c r="F531" s="66"/>
      <c r="G531"/>
      <c r="H531"/>
      <c r="I531"/>
      <c r="J531"/>
      <c r="K531"/>
      <c r="L531"/>
      <c r="M531"/>
      <c r="N531"/>
    </row>
    <row r="532" spans="1:14" x14ac:dyDescent="0.25">
      <c r="A532"/>
      <c r="B532"/>
      <c r="C532"/>
      <c r="D532" s="66"/>
      <c r="E532" s="66"/>
      <c r="F532" s="66"/>
      <c r="G532"/>
      <c r="H532"/>
      <c r="I532"/>
      <c r="J532"/>
      <c r="K532"/>
      <c r="L532"/>
      <c r="M532"/>
      <c r="N532"/>
    </row>
    <row r="533" spans="1:14" x14ac:dyDescent="0.25">
      <c r="A533"/>
      <c r="B533"/>
      <c r="C533"/>
      <c r="D533" s="66"/>
      <c r="E533" s="66"/>
      <c r="F533" s="66"/>
      <c r="G533"/>
      <c r="H533"/>
      <c r="I533"/>
      <c r="J533"/>
      <c r="K533"/>
      <c r="L533"/>
      <c r="M533"/>
      <c r="N533"/>
    </row>
    <row r="534" spans="1:14" x14ac:dyDescent="0.25">
      <c r="A534"/>
      <c r="B534"/>
      <c r="C534"/>
      <c r="D534" s="66"/>
      <c r="E534" s="66"/>
      <c r="F534" s="66"/>
      <c r="G534"/>
      <c r="H534"/>
      <c r="I534"/>
      <c r="J534"/>
      <c r="K534"/>
      <c r="L534"/>
      <c r="M534"/>
      <c r="N534"/>
    </row>
    <row r="535" spans="1:14" x14ac:dyDescent="0.25">
      <c r="A535"/>
      <c r="B535"/>
      <c r="C535"/>
      <c r="D535" s="66"/>
      <c r="E535" s="66"/>
      <c r="F535" s="66"/>
      <c r="G535"/>
      <c r="H535"/>
      <c r="I535"/>
      <c r="J535"/>
      <c r="K535"/>
      <c r="L535"/>
      <c r="M535"/>
      <c r="N535"/>
    </row>
    <row r="536" spans="1:14" x14ac:dyDescent="0.25">
      <c r="A536"/>
      <c r="B536"/>
      <c r="C536"/>
      <c r="D536" s="66"/>
      <c r="E536" s="66"/>
      <c r="F536" s="66"/>
      <c r="G536"/>
      <c r="H536"/>
      <c r="I536"/>
      <c r="J536"/>
      <c r="K536"/>
      <c r="L536"/>
      <c r="M536"/>
      <c r="N536"/>
    </row>
    <row r="537" spans="1:14" x14ac:dyDescent="0.25">
      <c r="A537"/>
      <c r="B537"/>
      <c r="C537"/>
      <c r="D537" s="66"/>
      <c r="E537" s="66"/>
      <c r="F537" s="66"/>
      <c r="G537"/>
      <c r="H537"/>
      <c r="I537"/>
      <c r="J537"/>
      <c r="K537"/>
      <c r="L537"/>
      <c r="M537"/>
      <c r="N537"/>
    </row>
    <row r="538" spans="1:14" x14ac:dyDescent="0.25">
      <c r="A538"/>
      <c r="B538"/>
      <c r="C538"/>
      <c r="D538" s="66"/>
      <c r="E538" s="66"/>
      <c r="F538" s="66"/>
      <c r="G538"/>
      <c r="H538"/>
      <c r="I538"/>
      <c r="J538"/>
      <c r="K538"/>
      <c r="L538"/>
      <c r="M538"/>
      <c r="N538"/>
    </row>
    <row r="539" spans="1:14" x14ac:dyDescent="0.25">
      <c r="A539"/>
      <c r="B539"/>
      <c r="C539"/>
      <c r="D539" s="66"/>
      <c r="E539" s="66"/>
      <c r="F539" s="66"/>
      <c r="G539"/>
      <c r="H539"/>
      <c r="I539"/>
      <c r="J539"/>
      <c r="K539"/>
      <c r="L539"/>
      <c r="M539"/>
      <c r="N539"/>
    </row>
    <row r="540" spans="1:14" x14ac:dyDescent="0.25">
      <c r="A540"/>
      <c r="B540"/>
      <c r="C540"/>
      <c r="D540" s="66"/>
      <c r="E540" s="66"/>
      <c r="F540" s="66"/>
      <c r="G540"/>
      <c r="H540"/>
      <c r="I540"/>
      <c r="J540"/>
      <c r="K540"/>
      <c r="L540"/>
      <c r="M540"/>
      <c r="N540"/>
    </row>
    <row r="541" spans="1:14" x14ac:dyDescent="0.25">
      <c r="A541"/>
      <c r="B541"/>
      <c r="C541"/>
      <c r="D541" s="66"/>
      <c r="E541" s="66"/>
      <c r="F541" s="66"/>
      <c r="G541"/>
      <c r="H541"/>
      <c r="I541"/>
      <c r="J541"/>
      <c r="K541"/>
      <c r="L541"/>
      <c r="M541"/>
      <c r="N541"/>
    </row>
    <row r="542" spans="1:14" x14ac:dyDescent="0.25">
      <c r="A542"/>
      <c r="B542"/>
      <c r="C542"/>
      <c r="D542" s="66"/>
      <c r="E542" s="66"/>
      <c r="F542" s="66"/>
      <c r="G542"/>
      <c r="H542"/>
      <c r="I542"/>
      <c r="J542"/>
      <c r="K542"/>
      <c r="L542"/>
      <c r="M542"/>
      <c r="N542"/>
    </row>
    <row r="543" spans="1:14" x14ac:dyDescent="0.25">
      <c r="A543"/>
      <c r="B543"/>
      <c r="C543"/>
      <c r="D543" s="66"/>
      <c r="E543" s="66"/>
      <c r="F543" s="66"/>
      <c r="G543"/>
      <c r="H543"/>
      <c r="I543"/>
      <c r="J543"/>
      <c r="K543"/>
      <c r="L543"/>
      <c r="M543"/>
      <c r="N543"/>
    </row>
    <row r="544" spans="1:14" x14ac:dyDescent="0.25">
      <c r="A544"/>
      <c r="B544"/>
      <c r="C544"/>
      <c r="D544" s="66"/>
      <c r="E544" s="66"/>
      <c r="F544" s="66"/>
      <c r="G544"/>
      <c r="H544"/>
      <c r="I544"/>
      <c r="J544"/>
      <c r="K544"/>
      <c r="L544"/>
      <c r="M544"/>
      <c r="N544"/>
    </row>
    <row r="545" spans="1:14" x14ac:dyDescent="0.25">
      <c r="A545"/>
      <c r="B545"/>
      <c r="C545"/>
      <c r="D545" s="66"/>
      <c r="E545" s="66"/>
      <c r="F545" s="66"/>
      <c r="G545"/>
      <c r="H545"/>
      <c r="I545"/>
      <c r="J545"/>
      <c r="K545"/>
      <c r="L545"/>
      <c r="M545"/>
      <c r="N545"/>
    </row>
    <row r="546" spans="1:14" x14ac:dyDescent="0.25">
      <c r="A546"/>
      <c r="B546"/>
      <c r="C546"/>
      <c r="D546" s="66"/>
      <c r="E546" s="66"/>
      <c r="F546" s="66"/>
      <c r="G546"/>
      <c r="H546"/>
      <c r="I546"/>
      <c r="J546"/>
      <c r="K546"/>
      <c r="L546"/>
      <c r="M546"/>
      <c r="N546"/>
    </row>
    <row r="547" spans="1:14" x14ac:dyDescent="0.25">
      <c r="A547"/>
      <c r="B547"/>
      <c r="C547"/>
      <c r="D547" s="66"/>
      <c r="E547" s="66"/>
      <c r="F547" s="66"/>
      <c r="G547"/>
      <c r="H547"/>
      <c r="I547"/>
      <c r="J547"/>
      <c r="K547"/>
      <c r="L547"/>
      <c r="M547"/>
      <c r="N547"/>
    </row>
    <row r="548" spans="1:14" x14ac:dyDescent="0.25">
      <c r="A548"/>
      <c r="B548"/>
      <c r="C548"/>
      <c r="D548" s="66"/>
      <c r="E548" s="66"/>
      <c r="F548" s="66"/>
      <c r="G548"/>
      <c r="H548"/>
      <c r="I548"/>
      <c r="J548"/>
      <c r="K548"/>
      <c r="L548"/>
      <c r="M548"/>
      <c r="N548"/>
    </row>
    <row r="549" spans="1:14" x14ac:dyDescent="0.25">
      <c r="A549"/>
      <c r="B549"/>
      <c r="C549"/>
      <c r="D549" s="66"/>
      <c r="E549" s="66"/>
      <c r="F549" s="66"/>
      <c r="G549"/>
      <c r="H549"/>
      <c r="I549"/>
      <c r="J549"/>
      <c r="K549"/>
      <c r="L549"/>
      <c r="M549"/>
      <c r="N549"/>
    </row>
    <row r="550" spans="1:14" x14ac:dyDescent="0.25">
      <c r="A550"/>
      <c r="B550"/>
      <c r="C550"/>
      <c r="D550" s="66"/>
      <c r="E550" s="66"/>
      <c r="F550" s="66"/>
      <c r="G550"/>
      <c r="H550"/>
      <c r="I550"/>
      <c r="J550"/>
      <c r="K550"/>
      <c r="L550"/>
      <c r="M550"/>
      <c r="N550"/>
    </row>
    <row r="551" spans="1:14" x14ac:dyDescent="0.25">
      <c r="A551"/>
      <c r="B551"/>
      <c r="C551"/>
      <c r="D551" s="66"/>
      <c r="E551" s="66"/>
      <c r="F551" s="66"/>
      <c r="G551"/>
      <c r="H551"/>
      <c r="I551"/>
      <c r="J551"/>
      <c r="K551"/>
      <c r="L551"/>
      <c r="M551"/>
      <c r="N551"/>
    </row>
    <row r="552" spans="1:14" x14ac:dyDescent="0.25">
      <c r="A552"/>
      <c r="B552"/>
      <c r="C552"/>
      <c r="D552" s="66"/>
      <c r="E552" s="66"/>
      <c r="F552" s="66"/>
      <c r="G552"/>
      <c r="H552"/>
      <c r="I552"/>
      <c r="J552"/>
      <c r="K552"/>
      <c r="L552"/>
      <c r="M552"/>
      <c r="N552"/>
    </row>
    <row r="553" spans="1:14" x14ac:dyDescent="0.25">
      <c r="A553"/>
      <c r="B553"/>
      <c r="C553"/>
      <c r="D553" s="66"/>
      <c r="E553" s="66"/>
      <c r="F553" s="66"/>
      <c r="G553"/>
      <c r="H553"/>
      <c r="I553"/>
      <c r="J553"/>
      <c r="K553"/>
      <c r="L553"/>
      <c r="M553"/>
      <c r="N553"/>
    </row>
    <row r="554" spans="1:14" x14ac:dyDescent="0.25">
      <c r="A554"/>
      <c r="B554"/>
      <c r="C554"/>
      <c r="D554" s="66"/>
      <c r="E554" s="66"/>
      <c r="F554" s="66"/>
      <c r="G554"/>
      <c r="H554"/>
      <c r="I554"/>
      <c r="J554"/>
      <c r="K554"/>
      <c r="L554"/>
      <c r="M554"/>
      <c r="N554"/>
    </row>
    <row r="555" spans="1:14" x14ac:dyDescent="0.25">
      <c r="A555"/>
      <c r="B555"/>
      <c r="C555"/>
      <c r="D555" s="66"/>
      <c r="E555" s="66"/>
      <c r="F555" s="66"/>
      <c r="G555"/>
      <c r="H555"/>
      <c r="I555"/>
      <c r="J555"/>
      <c r="K555"/>
      <c r="L555"/>
      <c r="M555"/>
      <c r="N555"/>
    </row>
    <row r="556" spans="1:14" x14ac:dyDescent="0.25">
      <c r="A556"/>
      <c r="B556"/>
      <c r="C556"/>
      <c r="D556" s="66"/>
      <c r="E556" s="66"/>
      <c r="F556" s="66"/>
      <c r="G556"/>
      <c r="H556"/>
      <c r="I556"/>
      <c r="J556"/>
      <c r="K556"/>
      <c r="L556"/>
      <c r="M556"/>
      <c r="N556"/>
    </row>
    <row r="557" spans="1:14" x14ac:dyDescent="0.25">
      <c r="A557"/>
      <c r="B557"/>
      <c r="C557"/>
      <c r="D557" s="66"/>
      <c r="E557" s="66"/>
      <c r="F557" s="66"/>
      <c r="G557"/>
      <c r="H557"/>
      <c r="I557"/>
      <c r="J557"/>
      <c r="K557"/>
      <c r="L557"/>
      <c r="M557"/>
      <c r="N557"/>
    </row>
    <row r="558" spans="1:14" x14ac:dyDescent="0.25">
      <c r="A558"/>
      <c r="B558"/>
      <c r="C558"/>
      <c r="D558" s="66"/>
      <c r="E558" s="66"/>
      <c r="F558" s="66"/>
      <c r="G558"/>
      <c r="H558"/>
      <c r="I558"/>
      <c r="J558"/>
      <c r="K558"/>
      <c r="L558"/>
      <c r="M558"/>
      <c r="N558"/>
    </row>
    <row r="559" spans="1:14" x14ac:dyDescent="0.25">
      <c r="A559"/>
      <c r="B559"/>
      <c r="C559"/>
      <c r="D559" s="66"/>
      <c r="E559" s="66"/>
      <c r="F559" s="66"/>
      <c r="G559"/>
      <c r="H559"/>
      <c r="I559"/>
      <c r="J559"/>
      <c r="K559"/>
      <c r="L559"/>
      <c r="M559"/>
      <c r="N559"/>
    </row>
    <row r="560" spans="1:14" x14ac:dyDescent="0.25">
      <c r="A560"/>
      <c r="B560"/>
      <c r="C560"/>
      <c r="D560" s="66"/>
      <c r="E560" s="66"/>
      <c r="F560" s="66"/>
      <c r="G560"/>
      <c r="H560"/>
      <c r="I560"/>
      <c r="J560"/>
      <c r="K560"/>
      <c r="L560"/>
      <c r="M560"/>
      <c r="N560"/>
    </row>
    <row r="561" spans="1:14" x14ac:dyDescent="0.25">
      <c r="A561"/>
      <c r="B561"/>
      <c r="C561"/>
      <c r="D561" s="66"/>
      <c r="E561" s="66"/>
      <c r="F561" s="66"/>
      <c r="G561"/>
      <c r="H561"/>
      <c r="I561"/>
      <c r="J561"/>
      <c r="K561"/>
      <c r="L561"/>
      <c r="M561"/>
      <c r="N561"/>
    </row>
    <row r="562" spans="1:14" x14ac:dyDescent="0.25">
      <c r="A562"/>
      <c r="B562"/>
      <c r="C562"/>
      <c r="D562" s="66"/>
      <c r="E562" s="66"/>
      <c r="F562" s="66"/>
      <c r="G562"/>
      <c r="H562"/>
      <c r="I562"/>
      <c r="J562"/>
      <c r="K562"/>
      <c r="L562"/>
      <c r="M562"/>
      <c r="N562"/>
    </row>
    <row r="563" spans="1:14" x14ac:dyDescent="0.25">
      <c r="A563"/>
      <c r="B563"/>
      <c r="C563"/>
      <c r="D563" s="66"/>
      <c r="E563" s="66"/>
      <c r="F563" s="66"/>
      <c r="G563"/>
      <c r="H563"/>
      <c r="I563"/>
      <c r="J563"/>
      <c r="K563"/>
      <c r="L563"/>
      <c r="M563"/>
      <c r="N563"/>
    </row>
    <row r="564" spans="1:14" x14ac:dyDescent="0.25">
      <c r="A564"/>
      <c r="B564"/>
      <c r="C564"/>
      <c r="D564" s="66"/>
      <c r="E564" s="66"/>
      <c r="F564" s="66"/>
      <c r="G564"/>
      <c r="H564"/>
      <c r="I564"/>
      <c r="J564"/>
      <c r="K564"/>
      <c r="L564"/>
      <c r="M564"/>
      <c r="N564"/>
    </row>
    <row r="565" spans="1:14" x14ac:dyDescent="0.25">
      <c r="A565"/>
      <c r="B565"/>
      <c r="C565"/>
      <c r="D565" s="66"/>
      <c r="E565" s="66"/>
      <c r="F565" s="66"/>
      <c r="G565"/>
      <c r="H565"/>
      <c r="I565"/>
      <c r="J565"/>
      <c r="K565"/>
      <c r="L565"/>
      <c r="M565"/>
      <c r="N565"/>
    </row>
    <row r="566" spans="1:14" x14ac:dyDescent="0.25">
      <c r="A566"/>
      <c r="B566"/>
      <c r="C566"/>
      <c r="D566" s="66"/>
      <c r="E566" s="66"/>
      <c r="F566" s="66"/>
      <c r="G566"/>
      <c r="H566"/>
      <c r="I566"/>
      <c r="J566"/>
      <c r="K566"/>
      <c r="L566"/>
      <c r="M566"/>
      <c r="N566"/>
    </row>
    <row r="567" spans="1:14" x14ac:dyDescent="0.25">
      <c r="A567"/>
      <c r="B567"/>
      <c r="C567"/>
      <c r="D567" s="66"/>
      <c r="E567" s="66"/>
      <c r="F567" s="66"/>
      <c r="G567"/>
      <c r="H567"/>
      <c r="I567"/>
      <c r="J567"/>
      <c r="K567"/>
      <c r="L567"/>
      <c r="M567"/>
      <c r="N567"/>
    </row>
    <row r="568" spans="1:14" x14ac:dyDescent="0.25">
      <c r="A568"/>
      <c r="B568"/>
      <c r="C568"/>
      <c r="D568" s="66"/>
      <c r="E568" s="66"/>
      <c r="F568" s="66"/>
      <c r="G568"/>
      <c r="H568"/>
      <c r="I568"/>
      <c r="J568"/>
      <c r="K568"/>
      <c r="L568"/>
      <c r="M568"/>
      <c r="N568"/>
    </row>
    <row r="569" spans="1:14" x14ac:dyDescent="0.25">
      <c r="A569"/>
      <c r="B569"/>
      <c r="C569"/>
      <c r="D569" s="66"/>
      <c r="E569" s="66"/>
      <c r="F569" s="66"/>
      <c r="G569"/>
      <c r="H569"/>
      <c r="I569"/>
      <c r="J569"/>
      <c r="K569"/>
      <c r="L569"/>
      <c r="M569"/>
      <c r="N569"/>
    </row>
    <row r="570" spans="1:14" x14ac:dyDescent="0.25">
      <c r="A570"/>
      <c r="B570"/>
      <c r="C570"/>
      <c r="D570" s="66"/>
      <c r="E570" s="66"/>
      <c r="F570" s="66"/>
      <c r="G570"/>
      <c r="H570"/>
      <c r="I570"/>
      <c r="J570"/>
      <c r="K570"/>
      <c r="L570"/>
      <c r="M570"/>
      <c r="N570"/>
    </row>
    <row r="571" spans="1:14" x14ac:dyDescent="0.25">
      <c r="A571"/>
      <c r="B571"/>
      <c r="C571"/>
      <c r="D571" s="66"/>
      <c r="E571" s="66"/>
      <c r="F571" s="66"/>
      <c r="G571"/>
      <c r="H571"/>
      <c r="I571"/>
      <c r="J571"/>
      <c r="K571"/>
      <c r="L571"/>
      <c r="M571"/>
      <c r="N571"/>
    </row>
    <row r="572" spans="1:14" x14ac:dyDescent="0.25">
      <c r="A572"/>
      <c r="B572"/>
      <c r="C572"/>
      <c r="D572" s="66"/>
      <c r="E572" s="66"/>
      <c r="F572" s="66"/>
      <c r="G572"/>
      <c r="H572"/>
      <c r="I572"/>
      <c r="J572"/>
      <c r="K572"/>
      <c r="L572"/>
      <c r="M572"/>
      <c r="N572"/>
    </row>
    <row r="573" spans="1:14" x14ac:dyDescent="0.25">
      <c r="A573"/>
      <c r="B573"/>
      <c r="C573"/>
      <c r="D573" s="66"/>
      <c r="E573" s="66"/>
      <c r="F573" s="66"/>
      <c r="G573"/>
      <c r="H573"/>
      <c r="I573"/>
      <c r="J573"/>
      <c r="K573"/>
      <c r="L573"/>
      <c r="M573"/>
      <c r="N573"/>
    </row>
    <row r="574" spans="1:14" x14ac:dyDescent="0.25">
      <c r="A574"/>
      <c r="B574"/>
      <c r="C574"/>
      <c r="D574" s="66"/>
      <c r="E574" s="66"/>
      <c r="F574" s="66"/>
      <c r="G574"/>
      <c r="H574"/>
      <c r="I574"/>
      <c r="J574"/>
      <c r="K574"/>
      <c r="L574"/>
      <c r="M574"/>
      <c r="N574"/>
    </row>
    <row r="575" spans="1:14" x14ac:dyDescent="0.25">
      <c r="A575"/>
      <c r="B575"/>
      <c r="C575"/>
      <c r="D575" s="66"/>
      <c r="E575" s="66"/>
      <c r="F575" s="66"/>
      <c r="G575"/>
      <c r="H575"/>
      <c r="I575"/>
      <c r="J575"/>
      <c r="K575"/>
      <c r="L575"/>
      <c r="M575"/>
      <c r="N575"/>
    </row>
    <row r="576" spans="1:14" x14ac:dyDescent="0.25">
      <c r="A576"/>
      <c r="B576"/>
      <c r="C576"/>
      <c r="D576" s="66"/>
      <c r="E576" s="66"/>
      <c r="F576" s="66"/>
      <c r="G576"/>
      <c r="H576"/>
      <c r="I576"/>
      <c r="J576"/>
      <c r="K576"/>
      <c r="L576"/>
      <c r="M576"/>
      <c r="N576"/>
    </row>
    <row r="577" spans="1:14" x14ac:dyDescent="0.25">
      <c r="A577"/>
      <c r="B577"/>
      <c r="C577"/>
      <c r="D577" s="66"/>
      <c r="E577" s="66"/>
      <c r="F577" s="66"/>
      <c r="G577"/>
      <c r="H577"/>
      <c r="I577"/>
      <c r="J577"/>
      <c r="K577"/>
      <c r="L577"/>
      <c r="M577"/>
      <c r="N577"/>
    </row>
    <row r="578" spans="1:14" x14ac:dyDescent="0.25">
      <c r="A578"/>
      <c r="B578"/>
      <c r="C578"/>
      <c r="D578" s="66"/>
      <c r="E578" s="66"/>
      <c r="F578" s="66"/>
      <c r="G578"/>
      <c r="H578"/>
      <c r="I578"/>
      <c r="J578"/>
      <c r="K578"/>
      <c r="L578"/>
      <c r="M578"/>
      <c r="N578"/>
    </row>
    <row r="579" spans="1:14" x14ac:dyDescent="0.25">
      <c r="A579"/>
      <c r="B579"/>
      <c r="C579"/>
      <c r="D579" s="66"/>
      <c r="E579" s="66"/>
      <c r="F579" s="66"/>
      <c r="G579"/>
      <c r="H579"/>
      <c r="I579"/>
      <c r="J579"/>
      <c r="K579"/>
      <c r="L579"/>
      <c r="M579"/>
      <c r="N579"/>
    </row>
    <row r="580" spans="1:14" x14ac:dyDescent="0.25">
      <c r="A580"/>
      <c r="B580"/>
      <c r="C580"/>
      <c r="D580" s="66"/>
      <c r="E580" s="66"/>
      <c r="F580" s="66"/>
      <c r="G580"/>
      <c r="H580"/>
      <c r="I580"/>
      <c r="J580"/>
      <c r="K580"/>
      <c r="L580"/>
      <c r="M580"/>
      <c r="N580"/>
    </row>
    <row r="581" spans="1:14" x14ac:dyDescent="0.25">
      <c r="A581"/>
      <c r="B581"/>
      <c r="C581"/>
      <c r="D581" s="66"/>
      <c r="E581" s="66"/>
      <c r="F581" s="66"/>
      <c r="G581"/>
      <c r="H581"/>
      <c r="I581"/>
      <c r="J581"/>
      <c r="K581"/>
      <c r="L581"/>
      <c r="M581"/>
      <c r="N581"/>
    </row>
    <row r="582" spans="1:14" x14ac:dyDescent="0.25">
      <c r="A582"/>
      <c r="B582"/>
      <c r="C582"/>
      <c r="D582" s="66"/>
      <c r="E582" s="66"/>
      <c r="F582" s="66"/>
      <c r="G582"/>
      <c r="H582"/>
      <c r="I582"/>
      <c r="J582"/>
      <c r="K582"/>
      <c r="L582"/>
      <c r="M582"/>
      <c r="N582"/>
    </row>
    <row r="583" spans="1:14" x14ac:dyDescent="0.25">
      <c r="A583"/>
      <c r="B583"/>
      <c r="C583"/>
      <c r="D583" s="66"/>
      <c r="E583" s="66"/>
      <c r="F583" s="66"/>
      <c r="G583"/>
      <c r="H583"/>
      <c r="I583"/>
      <c r="J583"/>
      <c r="K583"/>
      <c r="L583"/>
      <c r="M583"/>
      <c r="N583"/>
    </row>
    <row r="584" spans="1:14" x14ac:dyDescent="0.25">
      <c r="A584"/>
      <c r="B584"/>
      <c r="C584"/>
      <c r="D584" s="66"/>
      <c r="E584" s="66"/>
      <c r="F584" s="66"/>
      <c r="G584"/>
      <c r="H584"/>
      <c r="I584"/>
      <c r="J584"/>
      <c r="K584"/>
      <c r="L584"/>
      <c r="M584"/>
      <c r="N584"/>
    </row>
    <row r="585" spans="1:14" x14ac:dyDescent="0.25">
      <c r="A585"/>
      <c r="B585"/>
      <c r="C585"/>
      <c r="D585" s="66"/>
      <c r="E585" s="66"/>
      <c r="F585" s="66"/>
      <c r="G585"/>
      <c r="H585"/>
      <c r="I585"/>
      <c r="J585"/>
      <c r="K585"/>
      <c r="L585"/>
      <c r="M585"/>
      <c r="N585"/>
    </row>
    <row r="586" spans="1:14" x14ac:dyDescent="0.25">
      <c r="A586"/>
      <c r="B586"/>
      <c r="C586"/>
      <c r="D586" s="66"/>
      <c r="E586" s="66"/>
      <c r="F586" s="66"/>
      <c r="G586"/>
      <c r="H586"/>
      <c r="I586"/>
      <c r="J586"/>
      <c r="K586"/>
      <c r="L586"/>
      <c r="M586"/>
      <c r="N586"/>
    </row>
    <row r="587" spans="1:14" x14ac:dyDescent="0.25">
      <c r="A587"/>
      <c r="B587"/>
      <c r="C587"/>
      <c r="D587" s="66"/>
      <c r="E587" s="66"/>
      <c r="F587" s="66"/>
      <c r="G587"/>
      <c r="H587"/>
      <c r="I587"/>
      <c r="J587"/>
      <c r="K587"/>
      <c r="L587"/>
      <c r="M587"/>
      <c r="N587"/>
    </row>
    <row r="588" spans="1:14" x14ac:dyDescent="0.25">
      <c r="A588"/>
      <c r="B588"/>
      <c r="C588"/>
      <c r="D588" s="66"/>
      <c r="E588" s="66"/>
      <c r="F588" s="66"/>
      <c r="G588"/>
      <c r="H588"/>
      <c r="I588"/>
      <c r="J588"/>
      <c r="K588"/>
      <c r="L588"/>
      <c r="M588"/>
      <c r="N588"/>
    </row>
    <row r="589" spans="1:14" x14ac:dyDescent="0.25">
      <c r="A589"/>
      <c r="B589"/>
      <c r="C589"/>
      <c r="D589" s="66"/>
      <c r="E589" s="66"/>
      <c r="F589" s="66"/>
      <c r="G589"/>
      <c r="H589"/>
      <c r="I589"/>
      <c r="J589"/>
      <c r="K589"/>
      <c r="L589"/>
      <c r="M589"/>
      <c r="N589"/>
    </row>
    <row r="590" spans="1:14" x14ac:dyDescent="0.25">
      <c r="A590"/>
      <c r="B590"/>
      <c r="C590"/>
      <c r="D590" s="66"/>
      <c r="E590" s="66"/>
      <c r="F590" s="66"/>
      <c r="G590"/>
      <c r="H590"/>
      <c r="I590"/>
      <c r="J590"/>
      <c r="K590"/>
      <c r="L590"/>
      <c r="M590"/>
      <c r="N590"/>
    </row>
    <row r="591" spans="1:14" x14ac:dyDescent="0.25">
      <c r="A591"/>
      <c r="B591"/>
      <c r="C591"/>
      <c r="D591" s="66"/>
      <c r="E591" s="66"/>
      <c r="F591" s="66"/>
      <c r="G591"/>
      <c r="H591"/>
      <c r="I591"/>
      <c r="J591"/>
      <c r="K591"/>
      <c r="L591"/>
      <c r="M591"/>
      <c r="N591"/>
    </row>
    <row r="592" spans="1:14" x14ac:dyDescent="0.25">
      <c r="A592"/>
      <c r="B592"/>
      <c r="C592"/>
      <c r="D592" s="66"/>
      <c r="E592" s="66"/>
      <c r="F592" s="66"/>
      <c r="G592"/>
      <c r="H592"/>
      <c r="I592"/>
      <c r="J592"/>
      <c r="K592"/>
      <c r="L592"/>
      <c r="M592"/>
      <c r="N592"/>
    </row>
    <row r="593" spans="1:14" x14ac:dyDescent="0.25">
      <c r="A593"/>
      <c r="B593"/>
      <c r="C593"/>
      <c r="D593" s="66"/>
      <c r="E593" s="66"/>
      <c r="F593" s="66"/>
      <c r="G593"/>
      <c r="H593"/>
      <c r="I593"/>
      <c r="J593"/>
      <c r="K593"/>
      <c r="L593"/>
      <c r="M593"/>
      <c r="N593"/>
    </row>
    <row r="594" spans="1:14" x14ac:dyDescent="0.25">
      <c r="A594"/>
      <c r="B594"/>
      <c r="C594"/>
      <c r="D594" s="66"/>
      <c r="E594" s="66"/>
      <c r="F594" s="66"/>
      <c r="G594"/>
      <c r="H594"/>
      <c r="I594"/>
      <c r="J594"/>
      <c r="K594"/>
      <c r="L594"/>
      <c r="M594"/>
      <c r="N594"/>
    </row>
    <row r="595" spans="1:14" x14ac:dyDescent="0.25">
      <c r="A595"/>
      <c r="B595"/>
      <c r="C595"/>
      <c r="D595" s="66"/>
      <c r="E595" s="66"/>
      <c r="F595" s="66"/>
      <c r="G595"/>
      <c r="H595"/>
      <c r="I595"/>
      <c r="J595"/>
      <c r="K595"/>
      <c r="L595"/>
      <c r="M595"/>
      <c r="N595"/>
    </row>
    <row r="596" spans="1:14" x14ac:dyDescent="0.25">
      <c r="A596"/>
      <c r="B596"/>
      <c r="C596"/>
      <c r="D596" s="66"/>
      <c r="E596" s="66"/>
      <c r="F596" s="66"/>
      <c r="G596"/>
      <c r="H596"/>
      <c r="I596"/>
      <c r="J596"/>
      <c r="K596"/>
      <c r="L596"/>
      <c r="M596"/>
      <c r="N596"/>
    </row>
    <row r="597" spans="1:14" x14ac:dyDescent="0.25">
      <c r="A597"/>
      <c r="B597"/>
      <c r="C597"/>
      <c r="D597" s="66"/>
      <c r="E597" s="66"/>
      <c r="F597" s="66"/>
      <c r="G597"/>
      <c r="H597"/>
      <c r="I597"/>
      <c r="J597"/>
      <c r="K597"/>
      <c r="L597"/>
      <c r="M597"/>
      <c r="N597"/>
    </row>
    <row r="598" spans="1:14" x14ac:dyDescent="0.25">
      <c r="A598"/>
      <c r="B598"/>
      <c r="C598"/>
      <c r="D598" s="66"/>
      <c r="E598" s="66"/>
      <c r="F598" s="66"/>
      <c r="G598"/>
      <c r="H598"/>
      <c r="I598"/>
      <c r="J598"/>
      <c r="K598"/>
      <c r="L598"/>
      <c r="M598"/>
      <c r="N598"/>
    </row>
    <row r="599" spans="1:14" x14ac:dyDescent="0.25">
      <c r="A599"/>
      <c r="B599"/>
      <c r="C599"/>
      <c r="D599" s="66"/>
      <c r="E599" s="66"/>
      <c r="F599" s="66"/>
      <c r="G599"/>
      <c r="H599"/>
      <c r="I599"/>
      <c r="J599"/>
      <c r="K599"/>
      <c r="L599"/>
      <c r="M599"/>
      <c r="N599"/>
    </row>
    <row r="600" spans="1:14" x14ac:dyDescent="0.25">
      <c r="A600"/>
      <c r="B600"/>
      <c r="C600"/>
      <c r="D600" s="66"/>
      <c r="E600" s="66"/>
      <c r="F600" s="66"/>
      <c r="G600"/>
      <c r="H600"/>
      <c r="I600"/>
      <c r="J600"/>
      <c r="K600"/>
      <c r="L600"/>
      <c r="M600"/>
      <c r="N600"/>
    </row>
    <row r="601" spans="1:14" x14ac:dyDescent="0.25">
      <c r="A601"/>
      <c r="B601"/>
      <c r="C601"/>
      <c r="D601" s="66"/>
      <c r="E601" s="66"/>
      <c r="F601" s="66"/>
      <c r="G601"/>
      <c r="H601"/>
      <c r="I601"/>
      <c r="J601"/>
      <c r="K601"/>
      <c r="L601"/>
      <c r="M601"/>
      <c r="N601"/>
    </row>
    <row r="602" spans="1:14" x14ac:dyDescent="0.25">
      <c r="A602"/>
      <c r="B602"/>
      <c r="C602"/>
      <c r="D602" s="66"/>
      <c r="E602" s="66"/>
      <c r="F602" s="66"/>
      <c r="G602"/>
      <c r="H602"/>
      <c r="I602"/>
      <c r="J602"/>
      <c r="K602"/>
      <c r="L602"/>
      <c r="M602"/>
      <c r="N602"/>
    </row>
    <row r="603" spans="1:14" x14ac:dyDescent="0.25">
      <c r="A603"/>
      <c r="B603"/>
      <c r="C603"/>
      <c r="D603" s="66"/>
      <c r="E603" s="66"/>
      <c r="F603" s="66"/>
      <c r="G603"/>
      <c r="H603"/>
      <c r="I603"/>
      <c r="J603"/>
      <c r="K603"/>
      <c r="L603"/>
      <c r="M603"/>
      <c r="N603"/>
    </row>
    <row r="604" spans="1:14" x14ac:dyDescent="0.25">
      <c r="A604"/>
      <c r="B604"/>
      <c r="C604"/>
      <c r="D604" s="66"/>
      <c r="E604" s="66"/>
      <c r="F604" s="66"/>
      <c r="G604"/>
      <c r="H604"/>
      <c r="I604"/>
      <c r="J604"/>
      <c r="K604"/>
      <c r="L604"/>
      <c r="M604"/>
      <c r="N604"/>
    </row>
    <row r="605" spans="1:14" x14ac:dyDescent="0.25">
      <c r="A605"/>
      <c r="B605"/>
      <c r="C605"/>
      <c r="D605" s="66"/>
      <c r="E605" s="66"/>
      <c r="F605" s="66"/>
      <c r="G605"/>
      <c r="H605"/>
      <c r="I605"/>
      <c r="J605"/>
      <c r="K605"/>
      <c r="L605"/>
      <c r="M605"/>
      <c r="N605"/>
    </row>
    <row r="606" spans="1:14" x14ac:dyDescent="0.25">
      <c r="A606"/>
      <c r="B606"/>
      <c r="C606"/>
      <c r="D606" s="66"/>
      <c r="E606" s="66"/>
      <c r="F606" s="66"/>
      <c r="G606"/>
      <c r="H606"/>
      <c r="I606"/>
      <c r="J606"/>
      <c r="K606"/>
      <c r="L606"/>
      <c r="M606"/>
      <c r="N606"/>
    </row>
    <row r="607" spans="1:14" x14ac:dyDescent="0.25">
      <c r="A607"/>
      <c r="B607"/>
      <c r="C607"/>
      <c r="D607" s="66"/>
      <c r="E607" s="66"/>
      <c r="F607" s="66"/>
      <c r="G607"/>
      <c r="H607"/>
      <c r="I607"/>
      <c r="J607"/>
      <c r="K607"/>
      <c r="L607"/>
      <c r="M607"/>
      <c r="N607"/>
    </row>
    <row r="608" spans="1:14" x14ac:dyDescent="0.25">
      <c r="A608"/>
      <c r="B608"/>
      <c r="C608"/>
      <c r="D608" s="66"/>
      <c r="E608" s="66"/>
      <c r="F608" s="66"/>
      <c r="G608"/>
      <c r="H608"/>
      <c r="I608"/>
      <c r="J608"/>
      <c r="K608"/>
      <c r="L608"/>
      <c r="M608"/>
      <c r="N608"/>
    </row>
    <row r="609" spans="1:14" x14ac:dyDescent="0.25">
      <c r="A609"/>
      <c r="B609"/>
      <c r="C609"/>
      <c r="D609" s="66"/>
      <c r="E609" s="66"/>
      <c r="F609" s="66"/>
      <c r="G609"/>
      <c r="H609"/>
      <c r="I609"/>
      <c r="J609"/>
      <c r="K609"/>
      <c r="L609"/>
      <c r="M609"/>
      <c r="N609"/>
    </row>
    <row r="610" spans="1:14" x14ac:dyDescent="0.25">
      <c r="A610"/>
      <c r="B610"/>
      <c r="C610"/>
      <c r="D610" s="66"/>
      <c r="E610" s="66"/>
      <c r="F610" s="66"/>
      <c r="G610"/>
      <c r="H610"/>
      <c r="I610"/>
      <c r="J610"/>
      <c r="K610"/>
      <c r="L610"/>
      <c r="M610"/>
      <c r="N610"/>
    </row>
    <row r="611" spans="1:14" x14ac:dyDescent="0.25">
      <c r="A611"/>
      <c r="B611"/>
      <c r="C611"/>
      <c r="D611" s="66"/>
      <c r="E611" s="66"/>
      <c r="F611" s="66"/>
      <c r="G611"/>
      <c r="H611"/>
      <c r="I611"/>
      <c r="J611"/>
      <c r="K611"/>
      <c r="L611"/>
      <c r="M611"/>
      <c r="N611"/>
    </row>
    <row r="612" spans="1:14" x14ac:dyDescent="0.25">
      <c r="A612"/>
      <c r="B612"/>
      <c r="C612"/>
      <c r="D612" s="66"/>
      <c r="E612" s="66"/>
      <c r="F612" s="66"/>
      <c r="G612"/>
      <c r="H612"/>
      <c r="I612"/>
      <c r="J612"/>
      <c r="K612"/>
      <c r="L612"/>
      <c r="M612"/>
      <c r="N612"/>
    </row>
    <row r="613" spans="1:14" x14ac:dyDescent="0.25">
      <c r="A613"/>
      <c r="B613"/>
      <c r="C613"/>
      <c r="D613" s="66"/>
      <c r="E613" s="66"/>
      <c r="F613" s="66"/>
      <c r="G613"/>
      <c r="H613"/>
      <c r="I613"/>
      <c r="J613"/>
      <c r="K613"/>
      <c r="L613"/>
      <c r="M613"/>
      <c r="N613"/>
    </row>
    <row r="614" spans="1:14" x14ac:dyDescent="0.25">
      <c r="A614"/>
      <c r="B614"/>
      <c r="C614"/>
      <c r="D614" s="66"/>
      <c r="E614" s="66"/>
      <c r="F614" s="66"/>
      <c r="G614"/>
      <c r="H614"/>
      <c r="I614"/>
      <c r="J614"/>
      <c r="K614"/>
      <c r="L614"/>
      <c r="M614"/>
      <c r="N614"/>
    </row>
    <row r="615" spans="1:14" x14ac:dyDescent="0.25">
      <c r="A615"/>
      <c r="B615"/>
      <c r="C615"/>
      <c r="D615" s="66"/>
      <c r="E615" s="66"/>
      <c r="F615" s="66"/>
      <c r="G615"/>
      <c r="H615"/>
      <c r="I615"/>
      <c r="J615"/>
      <c r="K615"/>
      <c r="L615"/>
      <c r="M615"/>
      <c r="N615"/>
    </row>
    <row r="616" spans="1:14" x14ac:dyDescent="0.25">
      <c r="A616"/>
      <c r="B616"/>
      <c r="C616"/>
      <c r="D616" s="66"/>
      <c r="E616" s="66"/>
      <c r="F616" s="66"/>
      <c r="G616"/>
      <c r="H616"/>
      <c r="I616"/>
      <c r="J616"/>
      <c r="K616"/>
      <c r="L616"/>
      <c r="M616"/>
      <c r="N616"/>
    </row>
    <row r="617" spans="1:14" x14ac:dyDescent="0.25">
      <c r="A617"/>
      <c r="B617"/>
      <c r="C617"/>
      <c r="D617" s="66"/>
      <c r="E617" s="66"/>
      <c r="F617" s="66"/>
      <c r="G617"/>
      <c r="H617"/>
      <c r="I617"/>
      <c r="J617"/>
      <c r="K617"/>
      <c r="L617"/>
      <c r="M617"/>
      <c r="N617"/>
    </row>
    <row r="618" spans="1:14" x14ac:dyDescent="0.25">
      <c r="A618"/>
      <c r="B618"/>
      <c r="C618"/>
      <c r="D618" s="66"/>
      <c r="E618" s="66"/>
      <c r="F618" s="66"/>
      <c r="G618"/>
      <c r="H618"/>
      <c r="I618"/>
      <c r="J618"/>
      <c r="K618"/>
      <c r="L618"/>
      <c r="M618"/>
      <c r="N618"/>
    </row>
    <row r="619" spans="1:14" x14ac:dyDescent="0.25">
      <c r="A619"/>
      <c r="B619"/>
      <c r="C619"/>
      <c r="D619" s="66"/>
      <c r="E619" s="66"/>
      <c r="F619" s="66"/>
      <c r="G619"/>
      <c r="H619"/>
      <c r="I619"/>
      <c r="J619"/>
      <c r="K619"/>
      <c r="L619"/>
      <c r="M619"/>
      <c r="N619"/>
    </row>
    <row r="620" spans="1:14" x14ac:dyDescent="0.25">
      <c r="A620"/>
      <c r="B620"/>
      <c r="C620"/>
      <c r="D620" s="66"/>
      <c r="E620" s="66"/>
      <c r="F620" s="66"/>
      <c r="G620"/>
      <c r="H620"/>
      <c r="I620"/>
      <c r="J620"/>
      <c r="K620"/>
      <c r="L620"/>
      <c r="M620"/>
      <c r="N620"/>
    </row>
    <row r="621" spans="1:14" x14ac:dyDescent="0.25">
      <c r="A621"/>
      <c r="B621"/>
      <c r="C621"/>
      <c r="D621" s="66"/>
      <c r="E621" s="66"/>
      <c r="F621" s="66"/>
      <c r="G621"/>
      <c r="H621"/>
      <c r="I621"/>
      <c r="J621"/>
      <c r="K621"/>
      <c r="L621"/>
      <c r="M621"/>
      <c r="N621"/>
    </row>
    <row r="622" spans="1:14" x14ac:dyDescent="0.25">
      <c r="A622"/>
      <c r="B622"/>
      <c r="C622"/>
      <c r="D622" s="66"/>
      <c r="E622" s="66"/>
      <c r="F622" s="66"/>
      <c r="G622"/>
      <c r="H622"/>
      <c r="I622"/>
      <c r="J622"/>
      <c r="K622"/>
      <c r="L622"/>
      <c r="M622"/>
      <c r="N622"/>
    </row>
    <row r="623" spans="1:14" x14ac:dyDescent="0.25">
      <c r="A623"/>
      <c r="B623"/>
      <c r="C623"/>
      <c r="D623" s="66"/>
      <c r="E623" s="66"/>
      <c r="F623" s="66"/>
      <c r="G623"/>
      <c r="H623"/>
      <c r="I623"/>
      <c r="J623"/>
      <c r="K623"/>
      <c r="L623"/>
      <c r="M623"/>
      <c r="N623"/>
    </row>
    <row r="624" spans="1:14" x14ac:dyDescent="0.25">
      <c r="A624"/>
      <c r="B624"/>
      <c r="C624"/>
      <c r="D624" s="66"/>
      <c r="E624" s="66"/>
      <c r="F624" s="66"/>
      <c r="G624"/>
      <c r="H624"/>
      <c r="I624"/>
      <c r="J624"/>
      <c r="K624"/>
      <c r="L624"/>
      <c r="M624"/>
      <c r="N624"/>
    </row>
    <row r="625" spans="1:14" x14ac:dyDescent="0.25">
      <c r="A625"/>
      <c r="B625"/>
      <c r="C625"/>
      <c r="D625" s="66"/>
      <c r="E625" s="66"/>
      <c r="F625" s="66"/>
      <c r="G625"/>
      <c r="H625"/>
      <c r="I625"/>
      <c r="J625"/>
      <c r="K625"/>
      <c r="L625"/>
      <c r="M625"/>
      <c r="N625"/>
    </row>
    <row r="626" spans="1:14" x14ac:dyDescent="0.25">
      <c r="A626"/>
      <c r="B626"/>
      <c r="C626"/>
      <c r="D626" s="66"/>
      <c r="E626" s="66"/>
      <c r="F626" s="66"/>
      <c r="G626"/>
      <c r="H626"/>
      <c r="I626"/>
      <c r="J626"/>
      <c r="K626"/>
      <c r="L626"/>
      <c r="M626"/>
      <c r="N626"/>
    </row>
    <row r="627" spans="1:14" x14ac:dyDescent="0.25">
      <c r="A627"/>
      <c r="B627"/>
      <c r="C627"/>
      <c r="D627" s="66"/>
      <c r="E627" s="66"/>
      <c r="F627" s="66"/>
      <c r="G627"/>
      <c r="H627"/>
      <c r="I627"/>
      <c r="J627"/>
      <c r="K627"/>
      <c r="L627"/>
      <c r="M627"/>
      <c r="N627"/>
    </row>
    <row r="628" spans="1:14" x14ac:dyDescent="0.25">
      <c r="A628"/>
      <c r="B628"/>
      <c r="C628"/>
      <c r="D628" s="66"/>
      <c r="E628" s="66"/>
      <c r="F628" s="66"/>
      <c r="G628"/>
      <c r="H628"/>
      <c r="I628"/>
      <c r="J628"/>
      <c r="K628"/>
      <c r="L628"/>
      <c r="M628"/>
      <c r="N628"/>
    </row>
    <row r="629" spans="1:14" x14ac:dyDescent="0.25">
      <c r="A629"/>
      <c r="B629"/>
      <c r="C629"/>
      <c r="D629" s="66"/>
      <c r="E629" s="66"/>
      <c r="F629" s="66"/>
      <c r="G629"/>
      <c r="H629"/>
      <c r="I629"/>
      <c r="J629"/>
      <c r="K629"/>
      <c r="L629"/>
      <c r="M629"/>
      <c r="N629"/>
    </row>
    <row r="630" spans="1:14" x14ac:dyDescent="0.25">
      <c r="A630"/>
      <c r="B630"/>
      <c r="C630"/>
      <c r="D630" s="66"/>
      <c r="E630" s="66"/>
      <c r="F630" s="66"/>
      <c r="G630"/>
      <c r="H630"/>
      <c r="I630"/>
      <c r="J630"/>
      <c r="K630"/>
      <c r="L630"/>
      <c r="M630"/>
      <c r="N630"/>
    </row>
    <row r="631" spans="1:14" x14ac:dyDescent="0.25">
      <c r="A631"/>
      <c r="B631"/>
      <c r="C631"/>
      <c r="D631" s="66"/>
      <c r="E631" s="66"/>
      <c r="F631" s="66"/>
      <c r="G631"/>
      <c r="H631"/>
      <c r="I631"/>
      <c r="J631"/>
      <c r="K631"/>
      <c r="L631"/>
      <c r="M631"/>
      <c r="N631"/>
    </row>
    <row r="632" spans="1:14" x14ac:dyDescent="0.25">
      <c r="A632"/>
      <c r="B632"/>
      <c r="C632"/>
      <c r="D632" s="66"/>
      <c r="E632" s="66"/>
      <c r="F632" s="66"/>
      <c r="G632"/>
      <c r="H632"/>
      <c r="I632"/>
      <c r="J632"/>
      <c r="K632"/>
      <c r="L632"/>
      <c r="M632"/>
      <c r="N632"/>
    </row>
    <row r="633" spans="1:14" x14ac:dyDescent="0.25">
      <c r="A633"/>
      <c r="B633"/>
      <c r="C633"/>
      <c r="D633" s="66"/>
      <c r="E633" s="66"/>
      <c r="F633" s="66"/>
      <c r="G633"/>
      <c r="H633"/>
      <c r="I633"/>
      <c r="J633"/>
      <c r="K633"/>
      <c r="L633"/>
      <c r="M633"/>
      <c r="N633"/>
    </row>
    <row r="634" spans="1:14" x14ac:dyDescent="0.25">
      <c r="A634"/>
      <c r="B634"/>
      <c r="C634"/>
      <c r="D634" s="66"/>
      <c r="E634" s="66"/>
      <c r="F634" s="66"/>
      <c r="G634"/>
      <c r="H634"/>
      <c r="I634"/>
      <c r="J634"/>
      <c r="K634"/>
      <c r="L634"/>
      <c r="M634"/>
      <c r="N634"/>
    </row>
    <row r="635" spans="1:14" x14ac:dyDescent="0.25">
      <c r="A635"/>
      <c r="B635"/>
      <c r="C635"/>
      <c r="D635" s="66"/>
      <c r="E635" s="66"/>
      <c r="F635" s="66"/>
      <c r="G635"/>
      <c r="H635"/>
      <c r="I635"/>
      <c r="J635"/>
      <c r="K635"/>
      <c r="L635"/>
      <c r="M635"/>
      <c r="N635"/>
    </row>
    <row r="636" spans="1:14" x14ac:dyDescent="0.25">
      <c r="A636"/>
      <c r="B636"/>
      <c r="C636"/>
      <c r="D636" s="66"/>
      <c r="E636" s="66"/>
      <c r="F636" s="66"/>
      <c r="G636"/>
      <c r="H636"/>
      <c r="I636"/>
      <c r="J636"/>
      <c r="K636"/>
      <c r="L636"/>
      <c r="M636"/>
      <c r="N636"/>
    </row>
    <row r="637" spans="1:14" x14ac:dyDescent="0.25">
      <c r="A637"/>
      <c r="B637"/>
      <c r="C637"/>
      <c r="D637" s="66"/>
      <c r="E637" s="66"/>
      <c r="F637" s="66"/>
      <c r="G637"/>
      <c r="H637"/>
      <c r="I637"/>
      <c r="J637"/>
      <c r="K637"/>
      <c r="L637"/>
      <c r="M637"/>
      <c r="N637"/>
    </row>
    <row r="638" spans="1:14" x14ac:dyDescent="0.25">
      <c r="A638"/>
      <c r="B638"/>
      <c r="C638"/>
      <c r="D638" s="66"/>
      <c r="E638" s="66"/>
      <c r="F638" s="66"/>
      <c r="G638"/>
      <c r="H638"/>
      <c r="I638"/>
      <c r="J638"/>
      <c r="K638"/>
      <c r="L638"/>
      <c r="M638"/>
      <c r="N638"/>
    </row>
    <row r="639" spans="1:14" x14ac:dyDescent="0.25">
      <c r="A639"/>
      <c r="B639"/>
      <c r="C639"/>
      <c r="D639" s="66"/>
      <c r="E639" s="66"/>
      <c r="F639" s="66"/>
      <c r="G639"/>
      <c r="H639"/>
      <c r="I639"/>
      <c r="J639"/>
      <c r="K639"/>
      <c r="L639"/>
      <c r="M639"/>
      <c r="N639"/>
    </row>
    <row r="640" spans="1:14" x14ac:dyDescent="0.25">
      <c r="A640"/>
      <c r="B640"/>
      <c r="C640"/>
      <c r="D640" s="66"/>
      <c r="E640" s="66"/>
      <c r="F640" s="66"/>
      <c r="G640"/>
      <c r="H640"/>
      <c r="I640"/>
      <c r="J640"/>
      <c r="K640"/>
      <c r="L640"/>
      <c r="M640"/>
      <c r="N640"/>
    </row>
    <row r="641" spans="1:14" x14ac:dyDescent="0.25">
      <c r="A641"/>
      <c r="B641"/>
      <c r="C641"/>
      <c r="D641" s="66"/>
      <c r="E641" s="66"/>
      <c r="F641" s="66"/>
      <c r="G641"/>
      <c r="H641"/>
      <c r="I641"/>
      <c r="J641"/>
      <c r="K641"/>
      <c r="L641"/>
      <c r="M641"/>
      <c r="N641"/>
    </row>
    <row r="642" spans="1:14" x14ac:dyDescent="0.25">
      <c r="A642"/>
      <c r="B642"/>
      <c r="C642"/>
      <c r="D642" s="66"/>
      <c r="E642" s="66"/>
      <c r="F642" s="66"/>
      <c r="G642"/>
      <c r="H642"/>
      <c r="I642"/>
      <c r="J642"/>
      <c r="K642"/>
      <c r="L642"/>
      <c r="M642"/>
      <c r="N642"/>
    </row>
    <row r="643" spans="1:14" x14ac:dyDescent="0.25">
      <c r="A643"/>
      <c r="B643"/>
      <c r="C643"/>
      <c r="D643" s="66"/>
      <c r="E643" s="66"/>
      <c r="F643" s="66"/>
      <c r="G643"/>
      <c r="H643"/>
      <c r="I643"/>
      <c r="J643"/>
      <c r="K643"/>
      <c r="L643"/>
      <c r="M643"/>
      <c r="N643"/>
    </row>
    <row r="644" spans="1:14" x14ac:dyDescent="0.25">
      <c r="A644"/>
      <c r="B644"/>
      <c r="C644"/>
      <c r="D644" s="66"/>
      <c r="E644" s="66"/>
      <c r="F644" s="66"/>
      <c r="G644"/>
      <c r="H644"/>
      <c r="I644"/>
      <c r="J644"/>
      <c r="K644"/>
      <c r="L644"/>
      <c r="M644"/>
      <c r="N644"/>
    </row>
    <row r="645" spans="1:14" x14ac:dyDescent="0.25">
      <c r="A645"/>
      <c r="B645"/>
      <c r="C645"/>
      <c r="D645" s="66"/>
      <c r="E645" s="66"/>
      <c r="F645" s="66"/>
      <c r="G645"/>
      <c r="H645"/>
      <c r="I645"/>
      <c r="J645"/>
      <c r="K645"/>
      <c r="L645"/>
      <c r="M645"/>
      <c r="N645"/>
    </row>
    <row r="646" spans="1:14" x14ac:dyDescent="0.25">
      <c r="A646"/>
      <c r="B646"/>
      <c r="C646"/>
      <c r="D646" s="66"/>
      <c r="E646" s="66"/>
      <c r="F646" s="66"/>
      <c r="G646"/>
      <c r="H646"/>
      <c r="I646"/>
      <c r="J646"/>
      <c r="K646"/>
      <c r="L646"/>
      <c r="M646"/>
      <c r="N646"/>
    </row>
    <row r="647" spans="1:14" x14ac:dyDescent="0.25">
      <c r="A647"/>
      <c r="B647"/>
      <c r="C647"/>
      <c r="D647" s="66"/>
      <c r="E647" s="66"/>
      <c r="F647" s="66"/>
      <c r="G647"/>
      <c r="H647"/>
      <c r="I647"/>
      <c r="J647"/>
      <c r="K647"/>
      <c r="L647"/>
      <c r="M647"/>
      <c r="N647"/>
    </row>
    <row r="648" spans="1:14" x14ac:dyDescent="0.25">
      <c r="A648"/>
      <c r="B648"/>
      <c r="C648"/>
      <c r="D648" s="66"/>
      <c r="E648" s="66"/>
      <c r="F648" s="66"/>
      <c r="G648"/>
      <c r="H648"/>
      <c r="I648"/>
      <c r="J648"/>
      <c r="K648"/>
      <c r="L648"/>
      <c r="M648"/>
      <c r="N648"/>
    </row>
    <row r="649" spans="1:14" x14ac:dyDescent="0.25">
      <c r="A649"/>
      <c r="B649"/>
      <c r="C649"/>
      <c r="D649" s="66"/>
      <c r="E649" s="66"/>
      <c r="F649" s="66"/>
      <c r="G649"/>
      <c r="H649"/>
      <c r="I649"/>
      <c r="J649"/>
      <c r="K649"/>
      <c r="L649"/>
      <c r="M649"/>
      <c r="N649"/>
    </row>
    <row r="650" spans="1:14" x14ac:dyDescent="0.25">
      <c r="A650"/>
      <c r="B650"/>
      <c r="C650"/>
      <c r="D650" s="66"/>
      <c r="E650" s="66"/>
      <c r="F650" s="66"/>
      <c r="G650"/>
      <c r="H650"/>
      <c r="I650"/>
      <c r="J650"/>
      <c r="K650"/>
      <c r="L650"/>
      <c r="M650"/>
      <c r="N650"/>
    </row>
    <row r="651" spans="1:14" x14ac:dyDescent="0.25">
      <c r="A651"/>
      <c r="B651"/>
      <c r="C651"/>
      <c r="D651" s="66"/>
      <c r="E651" s="66"/>
      <c r="F651" s="66"/>
      <c r="G651"/>
      <c r="H651"/>
      <c r="I651"/>
      <c r="J651"/>
      <c r="K651"/>
      <c r="L651"/>
      <c r="M651"/>
      <c r="N651"/>
    </row>
    <row r="652" spans="1:14" x14ac:dyDescent="0.25">
      <c r="A652"/>
      <c r="B652"/>
      <c r="C652"/>
      <c r="D652" s="66"/>
      <c r="E652" s="66"/>
      <c r="F652" s="66"/>
      <c r="G652"/>
      <c r="H652"/>
      <c r="I652"/>
      <c r="J652"/>
      <c r="K652"/>
      <c r="L652"/>
      <c r="M652"/>
      <c r="N652"/>
    </row>
    <row r="653" spans="1:14" x14ac:dyDescent="0.25">
      <c r="A653"/>
      <c r="B653"/>
      <c r="C653"/>
      <c r="D653" s="66"/>
      <c r="E653" s="66"/>
      <c r="F653" s="66"/>
      <c r="G653"/>
      <c r="H653"/>
      <c r="I653"/>
      <c r="J653"/>
      <c r="K653"/>
      <c r="L653"/>
      <c r="M653"/>
      <c r="N653"/>
    </row>
    <row r="654" spans="1:14" x14ac:dyDescent="0.25">
      <c r="A654"/>
      <c r="B654"/>
      <c r="C654"/>
      <c r="D654" s="66"/>
      <c r="E654" s="66"/>
      <c r="F654" s="66"/>
      <c r="G654"/>
      <c r="H654"/>
      <c r="I654"/>
      <c r="J654"/>
      <c r="K654"/>
      <c r="L654"/>
      <c r="M654"/>
      <c r="N654"/>
    </row>
    <row r="655" spans="1:14" x14ac:dyDescent="0.25">
      <c r="A655"/>
      <c r="B655"/>
      <c r="C655"/>
      <c r="D655" s="66"/>
      <c r="E655" s="66"/>
      <c r="F655" s="66"/>
      <c r="G655"/>
      <c r="H655"/>
      <c r="I655"/>
      <c r="J655"/>
      <c r="K655"/>
      <c r="L655"/>
      <c r="M655"/>
      <c r="N655"/>
    </row>
    <row r="656" spans="1:14" x14ac:dyDescent="0.25">
      <c r="A656"/>
      <c r="B656"/>
      <c r="C656"/>
      <c r="D656" s="66"/>
      <c r="E656" s="66"/>
      <c r="F656" s="66"/>
      <c r="G656"/>
      <c r="H656"/>
      <c r="I656"/>
      <c r="J656"/>
      <c r="K656"/>
      <c r="L656"/>
      <c r="M656"/>
      <c r="N656"/>
    </row>
    <row r="657" spans="1:14" x14ac:dyDescent="0.25">
      <c r="A657"/>
      <c r="B657"/>
      <c r="C657"/>
      <c r="D657" s="66"/>
      <c r="E657" s="66"/>
      <c r="F657" s="66"/>
      <c r="G657"/>
      <c r="H657"/>
      <c r="I657"/>
      <c r="J657"/>
      <c r="K657"/>
      <c r="L657"/>
      <c r="M657"/>
      <c r="N657"/>
    </row>
    <row r="658" spans="1:14" x14ac:dyDescent="0.25">
      <c r="A658"/>
      <c r="B658"/>
      <c r="C658"/>
      <c r="D658" s="66"/>
      <c r="E658" s="66"/>
      <c r="F658" s="66"/>
      <c r="G658"/>
      <c r="H658"/>
      <c r="I658"/>
      <c r="J658"/>
      <c r="K658"/>
      <c r="L658"/>
      <c r="M658"/>
      <c r="N658"/>
    </row>
    <row r="659" spans="1:14" x14ac:dyDescent="0.25">
      <c r="A659"/>
      <c r="B659"/>
      <c r="C659"/>
      <c r="D659" s="66"/>
      <c r="E659" s="66"/>
      <c r="F659" s="66"/>
      <c r="G659"/>
      <c r="H659"/>
      <c r="I659"/>
      <c r="J659"/>
      <c r="K659"/>
      <c r="L659"/>
      <c r="M659"/>
      <c r="N659"/>
    </row>
    <row r="660" spans="1:14" x14ac:dyDescent="0.25">
      <c r="A660"/>
      <c r="B660"/>
      <c r="C660"/>
      <c r="D660" s="66"/>
      <c r="E660" s="66"/>
      <c r="F660" s="66"/>
      <c r="G660"/>
      <c r="H660"/>
      <c r="I660"/>
      <c r="J660"/>
      <c r="K660"/>
      <c r="L660"/>
      <c r="M660"/>
      <c r="N660"/>
    </row>
    <row r="661" spans="1:14" x14ac:dyDescent="0.25">
      <c r="A661"/>
      <c r="B661"/>
      <c r="C661"/>
      <c r="D661" s="66"/>
      <c r="E661" s="66"/>
      <c r="F661" s="66"/>
      <c r="G661"/>
      <c r="H661"/>
      <c r="I661"/>
      <c r="J661"/>
      <c r="K661"/>
      <c r="L661"/>
      <c r="M661"/>
      <c r="N661"/>
    </row>
    <row r="662" spans="1:14" x14ac:dyDescent="0.25">
      <c r="A662"/>
      <c r="B662"/>
      <c r="C662"/>
      <c r="D662" s="66"/>
      <c r="E662" s="66"/>
      <c r="F662" s="66"/>
      <c r="G662"/>
      <c r="H662"/>
      <c r="I662"/>
      <c r="J662"/>
      <c r="K662"/>
      <c r="L662"/>
      <c r="M662"/>
      <c r="N662"/>
    </row>
    <row r="663" spans="1:14" x14ac:dyDescent="0.25">
      <c r="A663"/>
      <c r="B663"/>
      <c r="C663"/>
      <c r="D663" s="66"/>
      <c r="E663" s="66"/>
      <c r="F663" s="66"/>
      <c r="G663"/>
      <c r="H663"/>
      <c r="I663"/>
      <c r="J663"/>
      <c r="K663"/>
      <c r="L663"/>
      <c r="M663"/>
      <c r="N663"/>
    </row>
    <row r="664" spans="1:14" x14ac:dyDescent="0.25">
      <c r="A664"/>
      <c r="B664"/>
      <c r="C664"/>
      <c r="D664" s="66"/>
      <c r="E664" s="66"/>
      <c r="F664" s="66"/>
      <c r="G664"/>
      <c r="H664"/>
      <c r="I664"/>
      <c r="J664"/>
      <c r="K664"/>
      <c r="L664"/>
      <c r="M664"/>
      <c r="N664"/>
    </row>
    <row r="665" spans="1:14" x14ac:dyDescent="0.25">
      <c r="A665"/>
      <c r="B665"/>
      <c r="C665"/>
      <c r="D665" s="66"/>
      <c r="E665" s="66"/>
      <c r="F665" s="66"/>
      <c r="G665"/>
      <c r="H665"/>
      <c r="I665"/>
      <c r="J665"/>
      <c r="K665"/>
      <c r="L665"/>
      <c r="M665"/>
      <c r="N665"/>
    </row>
    <row r="666" spans="1:14" x14ac:dyDescent="0.25">
      <c r="A666"/>
      <c r="B666"/>
      <c r="C666"/>
      <c r="D666" s="66"/>
      <c r="E666" s="66"/>
      <c r="F666" s="66"/>
      <c r="G666"/>
      <c r="H666"/>
      <c r="I666"/>
      <c r="J666"/>
      <c r="K666"/>
      <c r="L666"/>
      <c r="M666"/>
      <c r="N666"/>
    </row>
    <row r="667" spans="1:14" x14ac:dyDescent="0.25">
      <c r="A667"/>
      <c r="B667"/>
      <c r="C667"/>
      <c r="D667" s="66"/>
      <c r="E667" s="66"/>
      <c r="F667" s="66"/>
      <c r="G667"/>
      <c r="H667"/>
      <c r="I667"/>
      <c r="J667"/>
      <c r="K667"/>
      <c r="L667"/>
      <c r="M667"/>
      <c r="N667"/>
    </row>
    <row r="668" spans="1:14" x14ac:dyDescent="0.25">
      <c r="A668"/>
      <c r="B668"/>
      <c r="C668"/>
      <c r="D668" s="66"/>
      <c r="E668" s="66"/>
      <c r="F668" s="66"/>
      <c r="G668"/>
      <c r="H668"/>
      <c r="I668"/>
      <c r="J668"/>
      <c r="K668"/>
      <c r="L668"/>
      <c r="M668"/>
      <c r="N668"/>
    </row>
    <row r="669" spans="1:14" x14ac:dyDescent="0.25">
      <c r="A669"/>
      <c r="B669"/>
      <c r="C669"/>
      <c r="D669" s="66"/>
      <c r="E669" s="66"/>
      <c r="F669" s="66"/>
      <c r="G669"/>
      <c r="H669"/>
      <c r="I669"/>
      <c r="J669"/>
      <c r="K669"/>
      <c r="L669"/>
      <c r="M669"/>
      <c r="N669"/>
    </row>
    <row r="670" spans="1:14" x14ac:dyDescent="0.25">
      <c r="A670"/>
      <c r="B670"/>
      <c r="C670"/>
      <c r="D670" s="66"/>
      <c r="E670" s="66"/>
      <c r="F670" s="66"/>
      <c r="G670"/>
      <c r="H670"/>
      <c r="I670"/>
      <c r="J670"/>
      <c r="K670"/>
      <c r="L670"/>
      <c r="M670"/>
      <c r="N670"/>
    </row>
    <row r="671" spans="1:14" x14ac:dyDescent="0.25">
      <c r="A671"/>
      <c r="B671"/>
      <c r="C671"/>
      <c r="D671" s="66"/>
      <c r="E671" s="66"/>
      <c r="F671" s="66"/>
      <c r="G671"/>
      <c r="H671"/>
      <c r="I671"/>
      <c r="J671"/>
      <c r="K671"/>
      <c r="L671"/>
      <c r="M671"/>
      <c r="N671"/>
    </row>
    <row r="672" spans="1:14" x14ac:dyDescent="0.25">
      <c r="A672"/>
      <c r="B672"/>
      <c r="C672"/>
      <c r="D672" s="66"/>
      <c r="E672" s="66"/>
      <c r="F672" s="66"/>
      <c r="G672"/>
      <c r="H672"/>
      <c r="I672"/>
      <c r="J672"/>
      <c r="K672"/>
      <c r="L672"/>
      <c r="M672"/>
      <c r="N672"/>
    </row>
    <row r="673" spans="1:14" x14ac:dyDescent="0.25">
      <c r="A673"/>
      <c r="B673"/>
      <c r="C673"/>
      <c r="D673" s="66"/>
      <c r="E673" s="66"/>
      <c r="F673" s="66"/>
      <c r="G673"/>
      <c r="H673"/>
      <c r="I673"/>
      <c r="J673"/>
      <c r="K673"/>
      <c r="L673"/>
      <c r="M673"/>
      <c r="N673"/>
    </row>
    <row r="674" spans="1:14" x14ac:dyDescent="0.25">
      <c r="A674"/>
      <c r="B674"/>
      <c r="C674"/>
      <c r="D674" s="66"/>
      <c r="E674" s="66"/>
      <c r="F674" s="66"/>
      <c r="G674"/>
      <c r="H674"/>
      <c r="I674"/>
      <c r="J674"/>
      <c r="K674"/>
      <c r="L674"/>
      <c r="M674"/>
      <c r="N674"/>
    </row>
    <row r="675" spans="1:14" x14ac:dyDescent="0.25">
      <c r="A675"/>
      <c r="B675"/>
      <c r="C675"/>
      <c r="D675" s="66"/>
      <c r="E675" s="66"/>
      <c r="F675" s="66"/>
      <c r="G675"/>
      <c r="H675"/>
      <c r="I675"/>
      <c r="J675"/>
      <c r="K675"/>
      <c r="L675"/>
      <c r="M675"/>
      <c r="N675"/>
    </row>
    <row r="676" spans="1:14" x14ac:dyDescent="0.25">
      <c r="A676"/>
      <c r="B676"/>
      <c r="C676"/>
      <c r="D676" s="66"/>
      <c r="E676" s="66"/>
      <c r="F676" s="66"/>
      <c r="G676"/>
      <c r="H676"/>
      <c r="I676"/>
      <c r="J676"/>
      <c r="K676"/>
      <c r="L676"/>
      <c r="M676"/>
      <c r="N676"/>
    </row>
    <row r="677" spans="1:14" x14ac:dyDescent="0.25">
      <c r="A677"/>
      <c r="B677"/>
      <c r="C677"/>
      <c r="D677" s="66"/>
      <c r="E677" s="66"/>
      <c r="F677" s="66"/>
      <c r="G677"/>
      <c r="H677"/>
      <c r="I677"/>
      <c r="J677"/>
      <c r="K677"/>
      <c r="L677"/>
      <c r="M677"/>
      <c r="N677"/>
    </row>
    <row r="678" spans="1:14" x14ac:dyDescent="0.25">
      <c r="A678"/>
      <c r="B678"/>
      <c r="C678"/>
      <c r="D678" s="66"/>
      <c r="E678" s="66"/>
      <c r="F678" s="66"/>
      <c r="G678"/>
      <c r="H678"/>
      <c r="I678"/>
      <c r="J678"/>
      <c r="K678"/>
      <c r="L678"/>
      <c r="M678"/>
      <c r="N678"/>
    </row>
    <row r="679" spans="1:14" x14ac:dyDescent="0.25">
      <c r="A679"/>
      <c r="B679"/>
      <c r="C679"/>
      <c r="D679" s="66"/>
      <c r="E679" s="66"/>
      <c r="F679" s="66"/>
      <c r="G679"/>
      <c r="H679"/>
      <c r="I679"/>
      <c r="J679"/>
      <c r="K679"/>
      <c r="L679"/>
      <c r="M679"/>
      <c r="N679"/>
    </row>
    <row r="680" spans="1:14" x14ac:dyDescent="0.25">
      <c r="A680"/>
      <c r="B680"/>
      <c r="C680"/>
      <c r="D680" s="66"/>
      <c r="E680" s="66"/>
      <c r="F680" s="66"/>
      <c r="G680"/>
      <c r="H680"/>
      <c r="I680"/>
      <c r="J680"/>
      <c r="K680"/>
      <c r="L680"/>
      <c r="M680"/>
      <c r="N680"/>
    </row>
    <row r="681" spans="1:14" x14ac:dyDescent="0.25">
      <c r="A681"/>
      <c r="B681"/>
      <c r="C681"/>
      <c r="D681" s="66"/>
      <c r="E681" s="66"/>
      <c r="F681" s="66"/>
      <c r="G681"/>
      <c r="H681"/>
      <c r="I681"/>
      <c r="J681"/>
      <c r="K681"/>
      <c r="L681"/>
      <c r="M681"/>
      <c r="N681"/>
    </row>
    <row r="682" spans="1:14" x14ac:dyDescent="0.25">
      <c r="A682"/>
      <c r="B682"/>
      <c r="C682"/>
      <c r="D682" s="66"/>
      <c r="E682" s="66"/>
      <c r="F682" s="66"/>
      <c r="G682"/>
      <c r="H682"/>
      <c r="I682"/>
      <c r="J682"/>
      <c r="K682"/>
      <c r="L682"/>
      <c r="M682"/>
      <c r="N682"/>
    </row>
    <row r="683" spans="1:14" x14ac:dyDescent="0.25">
      <c r="A683"/>
      <c r="B683"/>
      <c r="C683"/>
      <c r="D683" s="66"/>
      <c r="E683" s="66"/>
      <c r="F683" s="66"/>
      <c r="G683"/>
      <c r="H683"/>
      <c r="I683"/>
      <c r="J683"/>
      <c r="K683"/>
      <c r="L683"/>
      <c r="M683"/>
      <c r="N683"/>
    </row>
    <row r="684" spans="1:14" x14ac:dyDescent="0.25">
      <c r="A684"/>
      <c r="B684"/>
      <c r="C684"/>
      <c r="D684" s="66"/>
      <c r="E684" s="66"/>
      <c r="F684" s="66"/>
      <c r="G684"/>
      <c r="H684"/>
      <c r="I684"/>
      <c r="J684"/>
      <c r="K684"/>
      <c r="L684"/>
      <c r="M684"/>
      <c r="N684"/>
    </row>
    <row r="685" spans="1:14" x14ac:dyDescent="0.25">
      <c r="A685"/>
      <c r="B685"/>
      <c r="C685"/>
      <c r="D685" s="66"/>
      <c r="E685" s="66"/>
      <c r="F685" s="66"/>
      <c r="G685"/>
      <c r="H685"/>
      <c r="I685"/>
      <c r="J685"/>
      <c r="K685"/>
      <c r="L685"/>
      <c r="M685"/>
      <c r="N685"/>
    </row>
    <row r="686" spans="1:14" x14ac:dyDescent="0.25">
      <c r="A686"/>
      <c r="B686"/>
      <c r="C686"/>
      <c r="D686" s="66"/>
      <c r="E686" s="66"/>
      <c r="F686" s="66"/>
      <c r="G686"/>
      <c r="H686"/>
      <c r="I686"/>
      <c r="J686"/>
      <c r="K686"/>
      <c r="L686"/>
      <c r="M686"/>
      <c r="N686"/>
    </row>
    <row r="687" spans="1:14" x14ac:dyDescent="0.25">
      <c r="A687"/>
      <c r="B687"/>
      <c r="C687"/>
      <c r="D687" s="66"/>
      <c r="E687" s="66"/>
      <c r="F687" s="66"/>
      <c r="G687"/>
      <c r="H687"/>
      <c r="I687"/>
      <c r="J687"/>
      <c r="K687"/>
      <c r="L687"/>
      <c r="M687"/>
      <c r="N687"/>
    </row>
    <row r="688" spans="1:14" x14ac:dyDescent="0.25">
      <c r="A688"/>
      <c r="B688"/>
      <c r="C688"/>
      <c r="D688" s="66"/>
      <c r="E688" s="66"/>
      <c r="F688" s="66"/>
      <c r="G688"/>
      <c r="H688"/>
      <c r="I688"/>
      <c r="J688"/>
      <c r="K688"/>
      <c r="L688"/>
      <c r="M688"/>
      <c r="N688"/>
    </row>
    <row r="689" spans="1:14" x14ac:dyDescent="0.25">
      <c r="A689"/>
      <c r="B689"/>
      <c r="C689"/>
      <c r="D689" s="66"/>
      <c r="E689" s="66"/>
      <c r="F689" s="66"/>
      <c r="G689"/>
      <c r="H689"/>
      <c r="I689"/>
      <c r="J689"/>
      <c r="K689"/>
      <c r="L689"/>
      <c r="M689"/>
      <c r="N689"/>
    </row>
    <row r="690" spans="1:14" x14ac:dyDescent="0.25">
      <c r="A690"/>
      <c r="B690"/>
      <c r="C690"/>
      <c r="D690" s="66"/>
      <c r="E690" s="66"/>
      <c r="F690" s="66"/>
      <c r="G690"/>
      <c r="H690"/>
      <c r="I690"/>
      <c r="J690"/>
      <c r="K690"/>
      <c r="L690"/>
      <c r="M690"/>
      <c r="N690"/>
    </row>
    <row r="691" spans="1:14" x14ac:dyDescent="0.25">
      <c r="A691"/>
      <c r="B691"/>
      <c r="C691"/>
      <c r="D691" s="66"/>
      <c r="E691" s="66"/>
      <c r="F691" s="66"/>
      <c r="G691"/>
      <c r="H691"/>
      <c r="I691"/>
      <c r="J691"/>
      <c r="K691"/>
      <c r="L691"/>
      <c r="M691"/>
      <c r="N691"/>
    </row>
    <row r="692" spans="1:14" x14ac:dyDescent="0.25">
      <c r="A692"/>
      <c r="B692"/>
      <c r="C692"/>
      <c r="D692" s="66"/>
      <c r="E692" s="66"/>
      <c r="F692" s="66"/>
      <c r="G692"/>
      <c r="H692"/>
      <c r="I692"/>
      <c r="J692"/>
      <c r="K692"/>
      <c r="L692"/>
      <c r="M692"/>
      <c r="N692"/>
    </row>
    <row r="693" spans="1:14" x14ac:dyDescent="0.25">
      <c r="A693"/>
      <c r="B693"/>
      <c r="C693"/>
      <c r="D693" s="66"/>
      <c r="E693" s="66"/>
      <c r="F693" s="66"/>
      <c r="G693"/>
      <c r="H693"/>
      <c r="I693"/>
      <c r="J693"/>
      <c r="K693"/>
      <c r="L693"/>
      <c r="M693"/>
      <c r="N693"/>
    </row>
    <row r="694" spans="1:14" x14ac:dyDescent="0.25">
      <c r="A694"/>
      <c r="B694"/>
      <c r="C694"/>
      <c r="D694" s="66"/>
      <c r="E694" s="66"/>
      <c r="F694" s="66"/>
      <c r="G694"/>
      <c r="H694"/>
      <c r="I694"/>
      <c r="J694"/>
      <c r="K694"/>
      <c r="L694"/>
      <c r="M694"/>
      <c r="N694"/>
    </row>
    <row r="695" spans="1:14" x14ac:dyDescent="0.25">
      <c r="A695"/>
      <c r="B695"/>
      <c r="C695"/>
      <c r="D695" s="66"/>
      <c r="E695" s="66"/>
      <c r="F695" s="66"/>
      <c r="G695"/>
      <c r="H695"/>
      <c r="I695"/>
      <c r="J695"/>
      <c r="K695"/>
      <c r="L695"/>
      <c r="M695"/>
      <c r="N695"/>
    </row>
    <row r="696" spans="1:14" x14ac:dyDescent="0.25">
      <c r="A696"/>
      <c r="B696"/>
      <c r="C696"/>
      <c r="D696" s="66"/>
      <c r="E696" s="66"/>
      <c r="F696" s="66"/>
      <c r="G696"/>
      <c r="H696"/>
      <c r="I696"/>
      <c r="J696"/>
      <c r="K696"/>
      <c r="L696"/>
      <c r="M696"/>
      <c r="N696"/>
    </row>
    <row r="697" spans="1:14" x14ac:dyDescent="0.25">
      <c r="A697"/>
      <c r="B697"/>
      <c r="C697"/>
      <c r="D697" s="66"/>
      <c r="E697" s="66"/>
      <c r="F697" s="66"/>
      <c r="G697"/>
      <c r="H697"/>
      <c r="I697"/>
      <c r="J697"/>
      <c r="K697"/>
      <c r="L697"/>
      <c r="M697"/>
      <c r="N697"/>
    </row>
    <row r="698" spans="1:14" x14ac:dyDescent="0.25">
      <c r="A698"/>
      <c r="B698"/>
      <c r="C698"/>
      <c r="D698" s="66"/>
      <c r="E698" s="66"/>
      <c r="F698" s="66"/>
      <c r="G698"/>
      <c r="H698"/>
      <c r="I698"/>
      <c r="J698"/>
      <c r="K698"/>
      <c r="L698"/>
      <c r="M698"/>
      <c r="N698"/>
    </row>
    <row r="699" spans="1:14" x14ac:dyDescent="0.25">
      <c r="A699"/>
      <c r="B699"/>
      <c r="C699"/>
      <c r="D699" s="66"/>
      <c r="E699" s="66"/>
      <c r="F699" s="66"/>
      <c r="G699"/>
      <c r="H699"/>
      <c r="I699"/>
      <c r="J699"/>
      <c r="K699"/>
      <c r="L699"/>
      <c r="M699"/>
      <c r="N699"/>
    </row>
    <row r="700" spans="1:14" x14ac:dyDescent="0.25">
      <c r="A700"/>
      <c r="B700"/>
      <c r="C700"/>
      <c r="D700" s="66"/>
      <c r="E700" s="66"/>
      <c r="F700" s="66"/>
      <c r="G700"/>
      <c r="H700"/>
      <c r="I700"/>
      <c r="J700"/>
      <c r="K700"/>
      <c r="L700"/>
      <c r="M700"/>
      <c r="N700"/>
    </row>
    <row r="701" spans="1:14" x14ac:dyDescent="0.25">
      <c r="A701"/>
      <c r="B701"/>
      <c r="C701"/>
      <c r="D701" s="66"/>
      <c r="E701" s="66"/>
      <c r="F701" s="66"/>
      <c r="G701"/>
      <c r="H701"/>
      <c r="I701"/>
      <c r="J701"/>
      <c r="K701"/>
      <c r="L701"/>
      <c r="M701"/>
      <c r="N701"/>
    </row>
    <row r="702" spans="1:14" x14ac:dyDescent="0.25">
      <c r="A702"/>
      <c r="B702"/>
      <c r="C702"/>
      <c r="D702" s="66"/>
      <c r="E702" s="66"/>
      <c r="F702" s="66"/>
      <c r="G702"/>
      <c r="H702"/>
      <c r="I702"/>
      <c r="J702"/>
      <c r="K702"/>
      <c r="L702"/>
      <c r="M702"/>
      <c r="N702"/>
    </row>
    <row r="703" spans="1:14" x14ac:dyDescent="0.25">
      <c r="A703"/>
      <c r="B703"/>
      <c r="C703"/>
      <c r="D703" s="66"/>
      <c r="E703" s="66"/>
      <c r="F703" s="66"/>
      <c r="G703"/>
      <c r="H703"/>
      <c r="I703"/>
      <c r="J703"/>
      <c r="K703"/>
      <c r="L703"/>
      <c r="M703"/>
      <c r="N703"/>
    </row>
    <row r="704" spans="1:14" x14ac:dyDescent="0.25">
      <c r="A704"/>
      <c r="B704"/>
      <c r="C704"/>
      <c r="D704" s="66"/>
      <c r="E704" s="66"/>
      <c r="F704" s="66"/>
      <c r="G704"/>
      <c r="H704"/>
      <c r="I704"/>
      <c r="J704"/>
      <c r="K704"/>
      <c r="L704"/>
      <c r="M704"/>
      <c r="N704"/>
    </row>
    <row r="705" spans="1:14" x14ac:dyDescent="0.25">
      <c r="A705"/>
      <c r="B705"/>
      <c r="C705"/>
      <c r="D705" s="66"/>
      <c r="E705" s="66"/>
      <c r="F705" s="66"/>
      <c r="G705"/>
      <c r="H705"/>
      <c r="I705"/>
      <c r="J705"/>
      <c r="K705"/>
      <c r="L705"/>
      <c r="M705"/>
      <c r="N705"/>
    </row>
    <row r="706" spans="1:14" x14ac:dyDescent="0.25">
      <c r="A706"/>
      <c r="B706"/>
      <c r="C706"/>
      <c r="D706" s="66"/>
      <c r="E706" s="66"/>
      <c r="F706" s="66"/>
      <c r="G706"/>
      <c r="H706"/>
      <c r="I706"/>
      <c r="J706"/>
      <c r="K706"/>
      <c r="L706"/>
      <c r="M706"/>
      <c r="N706"/>
    </row>
    <row r="707" spans="1:14" x14ac:dyDescent="0.25">
      <c r="A707"/>
      <c r="B707"/>
      <c r="C707"/>
      <c r="D707" s="66"/>
      <c r="E707" s="66"/>
      <c r="F707" s="66"/>
      <c r="G707"/>
      <c r="H707"/>
      <c r="I707"/>
      <c r="J707"/>
      <c r="K707"/>
      <c r="L707"/>
      <c r="M707"/>
      <c r="N707"/>
    </row>
    <row r="708" spans="1:14" x14ac:dyDescent="0.25">
      <c r="A708"/>
      <c r="B708"/>
      <c r="C708"/>
      <c r="D708" s="66"/>
      <c r="E708" s="66"/>
      <c r="F708" s="66"/>
      <c r="G708"/>
      <c r="H708"/>
      <c r="I708"/>
      <c r="J708"/>
      <c r="K708"/>
      <c r="L708"/>
      <c r="M708"/>
      <c r="N708"/>
    </row>
    <row r="709" spans="1:14" x14ac:dyDescent="0.25">
      <c r="A709"/>
      <c r="B709"/>
      <c r="C709"/>
      <c r="D709" s="66"/>
      <c r="E709" s="66"/>
      <c r="F709" s="66"/>
      <c r="G709"/>
      <c r="H709"/>
      <c r="I709"/>
      <c r="J709"/>
      <c r="K709"/>
      <c r="L709"/>
      <c r="M709"/>
      <c r="N709"/>
    </row>
    <row r="710" spans="1:14" x14ac:dyDescent="0.25">
      <c r="A710"/>
      <c r="B710"/>
      <c r="C710"/>
      <c r="D710" s="66"/>
      <c r="E710" s="66"/>
      <c r="F710" s="66"/>
      <c r="G710"/>
      <c r="H710"/>
      <c r="I710"/>
      <c r="J710"/>
      <c r="K710"/>
      <c r="L710"/>
      <c r="M710"/>
      <c r="N710"/>
    </row>
    <row r="711" spans="1:14" x14ac:dyDescent="0.25">
      <c r="A711"/>
      <c r="B711"/>
      <c r="C711"/>
      <c r="D711" s="66"/>
      <c r="E711" s="66"/>
      <c r="F711" s="66"/>
      <c r="G711"/>
      <c r="H711"/>
      <c r="I711"/>
      <c r="J711"/>
      <c r="K711"/>
      <c r="L711"/>
      <c r="M711"/>
      <c r="N711"/>
    </row>
    <row r="712" spans="1:14" x14ac:dyDescent="0.25">
      <c r="A712"/>
      <c r="B712"/>
      <c r="C712"/>
      <c r="D712" s="66"/>
      <c r="E712" s="66"/>
      <c r="F712" s="66"/>
      <c r="G712"/>
      <c r="H712"/>
      <c r="I712"/>
      <c r="J712"/>
      <c r="K712"/>
      <c r="L712"/>
      <c r="M712"/>
      <c r="N712"/>
    </row>
    <row r="713" spans="1:14" x14ac:dyDescent="0.25">
      <c r="A713"/>
      <c r="B713"/>
      <c r="C713"/>
      <c r="D713" s="66"/>
      <c r="E713" s="66"/>
      <c r="F713" s="66"/>
      <c r="G713"/>
      <c r="H713"/>
      <c r="I713"/>
      <c r="J713"/>
      <c r="K713"/>
      <c r="L713"/>
      <c r="M713"/>
      <c r="N713"/>
    </row>
    <row r="714" spans="1:14" x14ac:dyDescent="0.25">
      <c r="A714"/>
      <c r="B714"/>
      <c r="C714"/>
      <c r="D714" s="66"/>
      <c r="E714" s="66"/>
      <c r="F714" s="66"/>
      <c r="G714"/>
      <c r="H714"/>
      <c r="I714"/>
      <c r="J714"/>
      <c r="K714"/>
      <c r="L714"/>
      <c r="M714"/>
      <c r="N714"/>
    </row>
    <row r="715" spans="1:14" x14ac:dyDescent="0.25">
      <c r="A715"/>
      <c r="B715"/>
      <c r="C715"/>
      <c r="D715" s="66"/>
      <c r="E715" s="66"/>
      <c r="F715" s="66"/>
      <c r="G715"/>
      <c r="H715"/>
      <c r="I715"/>
      <c r="J715"/>
      <c r="K715"/>
      <c r="L715"/>
      <c r="M715"/>
      <c r="N715"/>
    </row>
    <row r="716" spans="1:14" x14ac:dyDescent="0.25">
      <c r="A716"/>
      <c r="B716"/>
      <c r="C716"/>
      <c r="D716" s="66"/>
      <c r="E716" s="66"/>
      <c r="F716" s="66"/>
      <c r="G716"/>
      <c r="H716"/>
      <c r="I716"/>
      <c r="J716"/>
      <c r="K716"/>
      <c r="L716"/>
      <c r="M716"/>
      <c r="N716"/>
    </row>
    <row r="717" spans="1:14" x14ac:dyDescent="0.25">
      <c r="A717"/>
      <c r="B717"/>
      <c r="C717"/>
      <c r="D717" s="66"/>
      <c r="E717" s="66"/>
      <c r="F717" s="66"/>
      <c r="G717"/>
      <c r="H717"/>
      <c r="I717"/>
      <c r="J717"/>
      <c r="K717"/>
      <c r="L717"/>
      <c r="M717"/>
      <c r="N717"/>
    </row>
    <row r="718" spans="1:14" x14ac:dyDescent="0.25">
      <c r="A718"/>
      <c r="B718"/>
      <c r="C718"/>
      <c r="D718" s="66"/>
      <c r="E718" s="66"/>
      <c r="F718" s="66"/>
      <c r="G718"/>
      <c r="H718"/>
      <c r="I718"/>
      <c r="J718"/>
      <c r="K718"/>
      <c r="L718"/>
      <c r="M718"/>
      <c r="N718"/>
    </row>
    <row r="719" spans="1:14" x14ac:dyDescent="0.25">
      <c r="A719"/>
      <c r="B719"/>
      <c r="C719"/>
      <c r="D719" s="66"/>
      <c r="E719" s="66"/>
      <c r="F719" s="66"/>
      <c r="G719"/>
      <c r="H719"/>
      <c r="I719"/>
      <c r="J719"/>
      <c r="K719"/>
      <c r="L719"/>
      <c r="M719"/>
      <c r="N719"/>
    </row>
    <row r="720" spans="1:14" x14ac:dyDescent="0.25">
      <c r="A720"/>
      <c r="B720"/>
      <c r="C720"/>
      <c r="D720" s="66"/>
      <c r="E720" s="66"/>
      <c r="F720" s="66"/>
      <c r="G720"/>
      <c r="H720"/>
      <c r="I720"/>
      <c r="J720"/>
      <c r="K720"/>
      <c r="L720"/>
      <c r="M720"/>
      <c r="N720"/>
    </row>
    <row r="721" spans="1:14" x14ac:dyDescent="0.25">
      <c r="A721"/>
      <c r="B721"/>
      <c r="C721"/>
      <c r="D721" s="66"/>
      <c r="E721" s="66"/>
      <c r="F721" s="66"/>
      <c r="G721"/>
      <c r="H721"/>
      <c r="I721"/>
      <c r="J721"/>
      <c r="K721"/>
      <c r="L721"/>
      <c r="M721"/>
      <c r="N721"/>
    </row>
    <row r="722" spans="1:14" x14ac:dyDescent="0.25">
      <c r="A722"/>
      <c r="B722"/>
      <c r="C722"/>
      <c r="D722" s="66"/>
      <c r="E722" s="66"/>
      <c r="F722" s="66"/>
      <c r="G722"/>
      <c r="H722"/>
      <c r="I722"/>
      <c r="J722"/>
      <c r="K722"/>
      <c r="L722"/>
      <c r="M722"/>
      <c r="N722"/>
    </row>
    <row r="723" spans="1:14" x14ac:dyDescent="0.25">
      <c r="A723"/>
      <c r="B723"/>
      <c r="C723"/>
      <c r="D723" s="66"/>
      <c r="E723" s="66"/>
      <c r="F723" s="66"/>
      <c r="G723"/>
      <c r="H723"/>
      <c r="I723"/>
      <c r="J723"/>
      <c r="K723"/>
      <c r="L723"/>
      <c r="M723"/>
      <c r="N723"/>
    </row>
    <row r="724" spans="1:14" x14ac:dyDescent="0.25">
      <c r="A724"/>
      <c r="B724"/>
      <c r="C724"/>
      <c r="D724" s="66"/>
      <c r="E724" s="66"/>
      <c r="F724" s="66"/>
      <c r="G724"/>
      <c r="H724"/>
      <c r="I724"/>
      <c r="J724"/>
      <c r="K724"/>
      <c r="L724"/>
      <c r="M724"/>
      <c r="N724"/>
    </row>
    <row r="725" spans="1:14" x14ac:dyDescent="0.25">
      <c r="A725"/>
      <c r="B725"/>
      <c r="C725"/>
      <c r="D725" s="66"/>
      <c r="E725" s="66"/>
      <c r="F725" s="66"/>
      <c r="G725"/>
      <c r="H725"/>
      <c r="I725"/>
      <c r="J725"/>
      <c r="K725"/>
      <c r="L725"/>
      <c r="M725"/>
      <c r="N725"/>
    </row>
    <row r="726" spans="1:14" x14ac:dyDescent="0.25">
      <c r="A726"/>
      <c r="B726"/>
      <c r="C726"/>
      <c r="D726" s="66"/>
      <c r="E726" s="66"/>
      <c r="F726" s="66"/>
      <c r="G726"/>
      <c r="H726"/>
      <c r="I726"/>
      <c r="J726"/>
      <c r="K726"/>
      <c r="L726"/>
      <c r="M726"/>
      <c r="N726"/>
    </row>
    <row r="727" spans="1:14" x14ac:dyDescent="0.25">
      <c r="A727"/>
      <c r="B727"/>
      <c r="C727"/>
      <c r="D727" s="66"/>
      <c r="E727" s="66"/>
      <c r="F727" s="66"/>
      <c r="G727"/>
      <c r="H727"/>
      <c r="I727"/>
      <c r="J727"/>
      <c r="K727"/>
      <c r="L727"/>
      <c r="M727"/>
      <c r="N727"/>
    </row>
    <row r="728" spans="1:14" x14ac:dyDescent="0.25">
      <c r="A728"/>
      <c r="B728"/>
      <c r="C728"/>
      <c r="D728" s="66"/>
      <c r="E728" s="66"/>
      <c r="F728" s="66"/>
      <c r="G728"/>
      <c r="H728"/>
      <c r="I728"/>
      <c r="J728"/>
      <c r="K728"/>
      <c r="L728"/>
      <c r="M728"/>
      <c r="N728"/>
    </row>
    <row r="729" spans="1:14" x14ac:dyDescent="0.25">
      <c r="A729"/>
      <c r="B729"/>
      <c r="C729"/>
      <c r="D729" s="66"/>
      <c r="E729" s="66"/>
      <c r="F729" s="66"/>
      <c r="G729"/>
      <c r="H729"/>
      <c r="I729"/>
      <c r="J729"/>
      <c r="K729"/>
      <c r="L729"/>
      <c r="M729"/>
      <c r="N729"/>
    </row>
    <row r="730" spans="1:14" x14ac:dyDescent="0.25">
      <c r="A730"/>
      <c r="B730"/>
      <c r="C730"/>
      <c r="D730" s="66"/>
      <c r="E730" s="66"/>
      <c r="F730" s="66"/>
      <c r="G730"/>
      <c r="H730"/>
      <c r="I730"/>
      <c r="J730"/>
      <c r="K730"/>
      <c r="L730"/>
      <c r="M730"/>
      <c r="N730"/>
    </row>
    <row r="731" spans="1:14" x14ac:dyDescent="0.25">
      <c r="A731"/>
      <c r="B731"/>
      <c r="C731"/>
      <c r="D731" s="66"/>
      <c r="E731" s="66"/>
      <c r="F731" s="66"/>
      <c r="G731"/>
      <c r="H731"/>
      <c r="I731"/>
      <c r="J731"/>
      <c r="K731"/>
      <c r="L731"/>
      <c r="M731"/>
      <c r="N731"/>
    </row>
    <row r="732" spans="1:14" x14ac:dyDescent="0.25">
      <c r="A732"/>
      <c r="B732"/>
      <c r="C732"/>
      <c r="D732" s="66"/>
      <c r="E732" s="66"/>
      <c r="F732" s="66"/>
      <c r="G732"/>
      <c r="H732"/>
      <c r="I732"/>
      <c r="J732"/>
      <c r="K732"/>
      <c r="L732"/>
      <c r="M732"/>
      <c r="N732"/>
    </row>
    <row r="733" spans="1:14" x14ac:dyDescent="0.25">
      <c r="A733"/>
      <c r="B733"/>
      <c r="C733"/>
      <c r="D733" s="66"/>
      <c r="E733" s="66"/>
      <c r="F733" s="66"/>
      <c r="G733"/>
      <c r="H733"/>
      <c r="I733"/>
      <c r="J733"/>
      <c r="K733"/>
      <c r="L733"/>
      <c r="M733"/>
      <c r="N733"/>
    </row>
    <row r="734" spans="1:14" x14ac:dyDescent="0.25">
      <c r="A734"/>
      <c r="B734"/>
      <c r="C734"/>
      <c r="D734" s="66"/>
      <c r="E734" s="66"/>
      <c r="F734" s="66"/>
      <c r="G734"/>
      <c r="H734"/>
      <c r="I734"/>
      <c r="J734"/>
      <c r="K734"/>
      <c r="L734"/>
      <c r="M734"/>
      <c r="N734"/>
    </row>
    <row r="735" spans="1:14" x14ac:dyDescent="0.25">
      <c r="A735"/>
      <c r="B735"/>
      <c r="C735"/>
      <c r="D735" s="66"/>
      <c r="E735" s="66"/>
      <c r="F735" s="66"/>
      <c r="G735"/>
      <c r="H735"/>
      <c r="I735"/>
      <c r="J735"/>
      <c r="K735"/>
      <c r="L735"/>
      <c r="M735"/>
      <c r="N735"/>
    </row>
    <row r="736" spans="1:14" x14ac:dyDescent="0.25">
      <c r="A736"/>
      <c r="B736"/>
      <c r="C736"/>
      <c r="D736" s="66"/>
      <c r="E736" s="66"/>
      <c r="F736" s="66"/>
      <c r="G736"/>
      <c r="H736"/>
      <c r="I736"/>
      <c r="J736"/>
      <c r="K736"/>
      <c r="L736"/>
      <c r="M736"/>
      <c r="N736"/>
    </row>
    <row r="737" spans="1:14" x14ac:dyDescent="0.25">
      <c r="A737"/>
      <c r="B737"/>
      <c r="C737"/>
      <c r="D737" s="66"/>
      <c r="E737" s="66"/>
      <c r="F737" s="66"/>
      <c r="G737"/>
      <c r="H737"/>
      <c r="I737"/>
      <c r="J737"/>
      <c r="K737"/>
      <c r="L737"/>
      <c r="M737"/>
      <c r="N737"/>
    </row>
    <row r="738" spans="1:14" x14ac:dyDescent="0.25">
      <c r="A738"/>
      <c r="B738"/>
      <c r="C738"/>
      <c r="D738" s="66"/>
      <c r="E738" s="66"/>
      <c r="F738" s="66"/>
      <c r="G738"/>
      <c r="H738"/>
      <c r="I738"/>
      <c r="J738"/>
      <c r="K738"/>
      <c r="L738"/>
      <c r="M738"/>
      <c r="N738"/>
    </row>
    <row r="739" spans="1:14" x14ac:dyDescent="0.25">
      <c r="A739"/>
      <c r="B739"/>
      <c r="C739"/>
      <c r="D739" s="66"/>
      <c r="E739" s="66"/>
      <c r="F739" s="66"/>
      <c r="G739"/>
      <c r="H739"/>
      <c r="I739"/>
      <c r="J739"/>
      <c r="K739"/>
      <c r="L739"/>
      <c r="M739"/>
      <c r="N739"/>
    </row>
    <row r="740" spans="1:14" x14ac:dyDescent="0.25">
      <c r="A740"/>
      <c r="B740"/>
      <c r="C740"/>
      <c r="D740" s="66"/>
      <c r="E740" s="66"/>
      <c r="F740" s="66"/>
      <c r="G740"/>
      <c r="H740"/>
      <c r="I740"/>
      <c r="J740"/>
      <c r="K740"/>
      <c r="L740"/>
      <c r="M740"/>
      <c r="N740"/>
    </row>
    <row r="741" spans="1:14" x14ac:dyDescent="0.25">
      <c r="A741"/>
      <c r="B741"/>
      <c r="C741"/>
      <c r="D741" s="66"/>
      <c r="E741" s="66"/>
      <c r="F741" s="66"/>
      <c r="G741"/>
      <c r="H741"/>
      <c r="I741"/>
      <c r="J741"/>
      <c r="K741"/>
      <c r="L741"/>
      <c r="M741"/>
      <c r="N741"/>
    </row>
    <row r="742" spans="1:14" x14ac:dyDescent="0.25">
      <c r="A742"/>
      <c r="B742"/>
      <c r="C742"/>
      <c r="D742" s="66"/>
      <c r="E742" s="66"/>
      <c r="F742" s="66"/>
      <c r="G742"/>
      <c r="H742"/>
      <c r="I742"/>
      <c r="J742"/>
      <c r="K742"/>
      <c r="L742"/>
      <c r="M742"/>
      <c r="N742"/>
    </row>
    <row r="743" spans="1:14" x14ac:dyDescent="0.25">
      <c r="A743"/>
      <c r="B743"/>
      <c r="C743"/>
      <c r="D743" s="66"/>
      <c r="E743" s="66"/>
      <c r="F743" s="66"/>
      <c r="G743"/>
      <c r="H743"/>
      <c r="I743"/>
      <c r="J743"/>
      <c r="K743"/>
      <c r="L743"/>
      <c r="M743"/>
      <c r="N743"/>
    </row>
    <row r="744" spans="1:14" x14ac:dyDescent="0.25">
      <c r="A744"/>
      <c r="B744"/>
      <c r="C744"/>
      <c r="D744" s="66"/>
      <c r="E744" s="66"/>
      <c r="F744" s="66"/>
      <c r="G744"/>
      <c r="H744"/>
      <c r="I744"/>
      <c r="J744"/>
      <c r="K744"/>
      <c r="L744"/>
      <c r="M744"/>
      <c r="N744"/>
    </row>
    <row r="745" spans="1:14" x14ac:dyDescent="0.25">
      <c r="A745"/>
      <c r="B745"/>
      <c r="C745"/>
      <c r="D745" s="66"/>
      <c r="E745" s="66"/>
      <c r="F745" s="66"/>
      <c r="G745"/>
      <c r="H745"/>
      <c r="I745"/>
      <c r="J745"/>
      <c r="K745"/>
      <c r="L745"/>
      <c r="M745"/>
      <c r="N745"/>
    </row>
    <row r="746" spans="1:14" x14ac:dyDescent="0.25">
      <c r="A746"/>
      <c r="B746"/>
      <c r="C746"/>
      <c r="D746" s="66"/>
      <c r="E746" s="66"/>
      <c r="F746" s="66"/>
      <c r="G746"/>
      <c r="H746"/>
      <c r="I746"/>
      <c r="J746"/>
      <c r="K746"/>
      <c r="L746"/>
      <c r="M746"/>
      <c r="N746"/>
    </row>
    <row r="747" spans="1:14" x14ac:dyDescent="0.25">
      <c r="A747"/>
      <c r="B747"/>
      <c r="C747"/>
      <c r="D747" s="66"/>
      <c r="E747" s="66"/>
      <c r="F747" s="66"/>
      <c r="G747"/>
      <c r="H747"/>
      <c r="I747"/>
      <c r="J747"/>
      <c r="K747"/>
      <c r="L747"/>
      <c r="M747"/>
      <c r="N747"/>
    </row>
    <row r="748" spans="1:14" x14ac:dyDescent="0.25">
      <c r="A748"/>
      <c r="B748"/>
      <c r="C748"/>
      <c r="D748" s="66"/>
      <c r="E748" s="66"/>
      <c r="F748" s="66"/>
      <c r="G748"/>
      <c r="H748"/>
      <c r="I748"/>
      <c r="J748"/>
      <c r="K748"/>
      <c r="L748"/>
      <c r="M748"/>
      <c r="N748"/>
    </row>
    <row r="749" spans="1:14" x14ac:dyDescent="0.25">
      <c r="A749"/>
      <c r="B749"/>
      <c r="C749"/>
      <c r="D749" s="66"/>
      <c r="E749" s="66"/>
      <c r="F749" s="66"/>
      <c r="G749"/>
      <c r="H749"/>
      <c r="I749"/>
      <c r="J749"/>
      <c r="K749"/>
      <c r="L749"/>
      <c r="M749"/>
      <c r="N749"/>
    </row>
    <row r="750" spans="1:14" x14ac:dyDescent="0.25">
      <c r="A750"/>
      <c r="B750"/>
      <c r="C750"/>
      <c r="D750" s="66"/>
      <c r="E750" s="66"/>
      <c r="F750" s="66"/>
      <c r="G750"/>
      <c r="H750"/>
      <c r="I750"/>
      <c r="J750"/>
      <c r="K750"/>
      <c r="L750"/>
      <c r="M750"/>
      <c r="N750"/>
    </row>
    <row r="751" spans="1:14" x14ac:dyDescent="0.25">
      <c r="A751"/>
      <c r="B751"/>
      <c r="C751"/>
      <c r="D751" s="66"/>
      <c r="E751" s="66"/>
      <c r="F751" s="66"/>
      <c r="G751"/>
      <c r="H751"/>
      <c r="I751"/>
      <c r="J751"/>
      <c r="K751"/>
      <c r="L751"/>
      <c r="M751"/>
      <c r="N751"/>
    </row>
    <row r="752" spans="1:14" x14ac:dyDescent="0.25">
      <c r="A752"/>
      <c r="B752"/>
      <c r="C752"/>
      <c r="D752" s="66"/>
      <c r="E752" s="66"/>
      <c r="F752" s="66"/>
      <c r="G752"/>
      <c r="H752"/>
      <c r="I752"/>
      <c r="J752"/>
      <c r="K752"/>
      <c r="L752"/>
      <c r="M752"/>
      <c r="N752"/>
    </row>
    <row r="753" spans="1:14" x14ac:dyDescent="0.25">
      <c r="A753"/>
      <c r="B753"/>
      <c r="C753"/>
      <c r="D753" s="66"/>
      <c r="E753" s="66"/>
      <c r="F753" s="66"/>
      <c r="G753"/>
      <c r="H753"/>
      <c r="I753"/>
      <c r="J753"/>
      <c r="K753"/>
      <c r="L753"/>
      <c r="M753"/>
      <c r="N753"/>
    </row>
    <row r="754" spans="1:14" x14ac:dyDescent="0.25">
      <c r="A754"/>
      <c r="B754"/>
      <c r="C754"/>
      <c r="D754" s="66"/>
      <c r="E754" s="66"/>
      <c r="F754" s="66"/>
      <c r="G754"/>
      <c r="H754"/>
      <c r="I754"/>
      <c r="J754"/>
      <c r="K754"/>
      <c r="L754"/>
      <c r="M754"/>
      <c r="N754"/>
    </row>
    <row r="755" spans="1:14" x14ac:dyDescent="0.25">
      <c r="A755"/>
      <c r="B755"/>
      <c r="C755"/>
      <c r="D755" s="66"/>
      <c r="E755" s="66"/>
      <c r="F755" s="66"/>
      <c r="G755"/>
      <c r="H755"/>
      <c r="I755"/>
      <c r="J755"/>
      <c r="K755"/>
      <c r="L755"/>
      <c r="M755"/>
      <c r="N755"/>
    </row>
    <row r="756" spans="1:14" x14ac:dyDescent="0.25">
      <c r="A756"/>
      <c r="B756"/>
      <c r="C756"/>
      <c r="D756" s="66"/>
      <c r="E756" s="66"/>
      <c r="F756" s="66"/>
      <c r="G756"/>
      <c r="H756"/>
      <c r="I756"/>
      <c r="J756"/>
      <c r="K756"/>
      <c r="L756"/>
      <c r="M756"/>
      <c r="N756"/>
    </row>
    <row r="757" spans="1:14" x14ac:dyDescent="0.25">
      <c r="A757"/>
      <c r="B757"/>
      <c r="C757"/>
      <c r="D757" s="66"/>
      <c r="E757" s="66"/>
      <c r="F757" s="66"/>
      <c r="G757"/>
      <c r="H757"/>
      <c r="I757"/>
      <c r="J757"/>
      <c r="K757"/>
      <c r="L757"/>
      <c r="M757"/>
      <c r="N757"/>
    </row>
    <row r="758" spans="1:14" x14ac:dyDescent="0.25">
      <c r="A758"/>
      <c r="B758"/>
      <c r="C758"/>
      <c r="D758" s="66"/>
      <c r="E758" s="66"/>
      <c r="F758" s="66"/>
      <c r="G758"/>
      <c r="H758"/>
      <c r="I758"/>
      <c r="J758"/>
      <c r="K758"/>
      <c r="L758"/>
      <c r="M758"/>
      <c r="N758"/>
    </row>
    <row r="759" spans="1:14" x14ac:dyDescent="0.25">
      <c r="A759"/>
      <c r="B759"/>
      <c r="C759"/>
      <c r="D759" s="66"/>
      <c r="E759" s="66"/>
      <c r="F759" s="66"/>
      <c r="G759"/>
      <c r="H759"/>
      <c r="I759"/>
      <c r="J759"/>
      <c r="K759"/>
      <c r="L759"/>
      <c r="M759"/>
      <c r="N759"/>
    </row>
    <row r="760" spans="1:14" x14ac:dyDescent="0.25">
      <c r="A760"/>
      <c r="B760"/>
      <c r="C760"/>
      <c r="D760" s="66"/>
      <c r="E760" s="66"/>
      <c r="F760" s="66"/>
      <c r="G760"/>
      <c r="H760"/>
      <c r="I760"/>
      <c r="J760"/>
      <c r="K760"/>
      <c r="L760"/>
      <c r="M760"/>
      <c r="N760"/>
    </row>
    <row r="761" spans="1:14" x14ac:dyDescent="0.25">
      <c r="A761"/>
      <c r="B761"/>
      <c r="C761"/>
      <c r="D761" s="66"/>
      <c r="E761" s="66"/>
      <c r="F761" s="66"/>
      <c r="G761"/>
      <c r="H761"/>
      <c r="I761"/>
      <c r="J761"/>
      <c r="K761"/>
      <c r="L761"/>
      <c r="M761"/>
      <c r="N761"/>
    </row>
    <row r="762" spans="1:14" x14ac:dyDescent="0.25">
      <c r="A762"/>
      <c r="B762"/>
      <c r="C762"/>
      <c r="D762" s="66"/>
      <c r="E762" s="66"/>
      <c r="F762" s="66"/>
      <c r="G762"/>
      <c r="H762"/>
      <c r="I762"/>
      <c r="J762"/>
      <c r="K762"/>
      <c r="L762"/>
      <c r="M762"/>
      <c r="N762"/>
    </row>
    <row r="763" spans="1:14" x14ac:dyDescent="0.25">
      <c r="A763"/>
      <c r="B763"/>
      <c r="C763"/>
      <c r="D763" s="66"/>
      <c r="E763" s="66"/>
      <c r="F763" s="66"/>
      <c r="G763"/>
      <c r="H763"/>
      <c r="I763"/>
      <c r="J763"/>
      <c r="K763"/>
      <c r="L763"/>
      <c r="M763"/>
      <c r="N763"/>
    </row>
    <row r="764" spans="1:14" x14ac:dyDescent="0.25">
      <c r="A764"/>
      <c r="B764"/>
      <c r="C764"/>
      <c r="D764" s="66"/>
      <c r="E764" s="66"/>
      <c r="F764" s="66"/>
      <c r="G764"/>
      <c r="H764"/>
      <c r="I764"/>
      <c r="J764"/>
      <c r="K764"/>
      <c r="L764"/>
      <c r="M764"/>
      <c r="N764"/>
    </row>
    <row r="765" spans="1:14" x14ac:dyDescent="0.25">
      <c r="A765"/>
      <c r="B765"/>
      <c r="C765"/>
      <c r="D765" s="66"/>
      <c r="E765" s="66"/>
      <c r="F765" s="66"/>
      <c r="G765"/>
      <c r="H765"/>
      <c r="I765"/>
      <c r="J765"/>
      <c r="K765"/>
      <c r="L765"/>
      <c r="M765"/>
      <c r="N765"/>
    </row>
    <row r="766" spans="1:14" x14ac:dyDescent="0.25">
      <c r="A766"/>
      <c r="B766"/>
      <c r="C766"/>
      <c r="D766" s="66"/>
      <c r="E766" s="66"/>
      <c r="F766" s="66"/>
      <c r="G766"/>
      <c r="H766"/>
      <c r="I766"/>
      <c r="J766"/>
      <c r="K766"/>
      <c r="L766"/>
      <c r="M766"/>
      <c r="N766"/>
    </row>
    <row r="767" spans="1:14" x14ac:dyDescent="0.25">
      <c r="A767"/>
      <c r="B767"/>
      <c r="C767"/>
      <c r="D767" s="66"/>
      <c r="E767" s="66"/>
      <c r="F767" s="66"/>
      <c r="G767"/>
      <c r="H767"/>
      <c r="I767"/>
      <c r="J767"/>
      <c r="K767"/>
      <c r="L767"/>
      <c r="M767"/>
      <c r="N767"/>
    </row>
    <row r="768" spans="1:14" x14ac:dyDescent="0.25">
      <c r="A768"/>
      <c r="B768"/>
      <c r="C768"/>
      <c r="D768" s="66"/>
      <c r="E768" s="66"/>
      <c r="F768" s="66"/>
      <c r="G768"/>
      <c r="H768"/>
      <c r="I768"/>
      <c r="J768"/>
      <c r="K768"/>
      <c r="L768"/>
      <c r="M768"/>
      <c r="N768"/>
    </row>
    <row r="769" spans="1:14" x14ac:dyDescent="0.25">
      <c r="A769"/>
      <c r="B769"/>
      <c r="C769"/>
      <c r="D769" s="66"/>
      <c r="E769" s="66"/>
      <c r="F769" s="66"/>
      <c r="G769"/>
      <c r="H769"/>
      <c r="I769"/>
      <c r="J769"/>
      <c r="K769"/>
      <c r="L769"/>
      <c r="M769"/>
      <c r="N769"/>
    </row>
    <row r="770" spans="1:14" x14ac:dyDescent="0.25">
      <c r="A770"/>
      <c r="B770"/>
      <c r="C770"/>
      <c r="D770" s="66"/>
      <c r="E770" s="66"/>
      <c r="F770" s="66"/>
      <c r="G770"/>
      <c r="H770"/>
      <c r="I770"/>
      <c r="J770"/>
      <c r="K770"/>
      <c r="L770"/>
      <c r="M770"/>
      <c r="N770"/>
    </row>
    <row r="771" spans="1:14" x14ac:dyDescent="0.25">
      <c r="A771"/>
      <c r="B771"/>
      <c r="C771"/>
      <c r="D771" s="66"/>
      <c r="E771" s="66"/>
      <c r="F771" s="66"/>
      <c r="G771"/>
      <c r="H771"/>
      <c r="I771"/>
      <c r="J771"/>
      <c r="K771"/>
      <c r="L771"/>
      <c r="M771"/>
      <c r="N771"/>
    </row>
    <row r="772" spans="1:14" x14ac:dyDescent="0.25">
      <c r="A772"/>
      <c r="B772"/>
      <c r="C772"/>
      <c r="D772" s="66"/>
      <c r="E772" s="66"/>
      <c r="F772" s="66"/>
      <c r="G772"/>
      <c r="H772"/>
      <c r="I772"/>
      <c r="J772"/>
      <c r="K772"/>
      <c r="L772"/>
      <c r="M772"/>
      <c r="N772"/>
    </row>
    <row r="773" spans="1:14" x14ac:dyDescent="0.25">
      <c r="A773"/>
      <c r="B773"/>
      <c r="C773"/>
      <c r="D773" s="66"/>
      <c r="E773" s="66"/>
      <c r="F773" s="66"/>
      <c r="G773"/>
      <c r="H773"/>
      <c r="I773"/>
      <c r="J773"/>
      <c r="K773"/>
      <c r="L773"/>
      <c r="M773"/>
      <c r="N773"/>
    </row>
    <row r="774" spans="1:14" x14ac:dyDescent="0.25">
      <c r="A774"/>
      <c r="B774"/>
      <c r="C774"/>
      <c r="D774" s="66"/>
      <c r="E774" s="66"/>
      <c r="F774" s="66"/>
      <c r="G774"/>
      <c r="H774"/>
      <c r="I774"/>
      <c r="J774"/>
      <c r="K774"/>
      <c r="L774"/>
      <c r="M774"/>
      <c r="N774"/>
    </row>
    <row r="775" spans="1:14" x14ac:dyDescent="0.25">
      <c r="A775"/>
      <c r="B775"/>
      <c r="C775"/>
      <c r="D775" s="66"/>
      <c r="E775" s="66"/>
      <c r="F775" s="66"/>
      <c r="G775"/>
      <c r="H775"/>
      <c r="I775"/>
      <c r="J775"/>
      <c r="K775"/>
      <c r="L775"/>
      <c r="M775"/>
      <c r="N775"/>
    </row>
    <row r="776" spans="1:14" x14ac:dyDescent="0.25">
      <c r="A776"/>
      <c r="B776"/>
      <c r="C776"/>
      <c r="D776" s="66"/>
      <c r="E776" s="66"/>
      <c r="F776" s="66"/>
      <c r="G776"/>
      <c r="H776"/>
      <c r="I776"/>
      <c r="J776"/>
      <c r="K776"/>
      <c r="L776"/>
      <c r="M776"/>
      <c r="N776"/>
    </row>
    <row r="777" spans="1:14" x14ac:dyDescent="0.25">
      <c r="A777"/>
      <c r="B777"/>
      <c r="C777"/>
      <c r="D777" s="66"/>
      <c r="E777" s="66"/>
      <c r="F777" s="66"/>
      <c r="G777"/>
      <c r="H777"/>
      <c r="I777"/>
      <c r="J777"/>
      <c r="K777"/>
      <c r="L777"/>
      <c r="M777"/>
      <c r="N777"/>
    </row>
    <row r="778" spans="1:14" x14ac:dyDescent="0.25">
      <c r="A778"/>
      <c r="B778"/>
      <c r="C778"/>
      <c r="D778" s="66"/>
      <c r="E778" s="66"/>
      <c r="F778" s="66"/>
      <c r="G778"/>
      <c r="H778"/>
      <c r="I778"/>
      <c r="J778"/>
      <c r="K778"/>
      <c r="L778"/>
      <c r="M778"/>
      <c r="N778"/>
    </row>
    <row r="779" spans="1:14" x14ac:dyDescent="0.25">
      <c r="A779"/>
      <c r="B779"/>
      <c r="C779"/>
      <c r="D779" s="66"/>
      <c r="E779" s="66"/>
      <c r="F779" s="66"/>
      <c r="G779"/>
      <c r="H779"/>
      <c r="I779"/>
      <c r="J779"/>
      <c r="K779"/>
      <c r="L779"/>
      <c r="M779"/>
      <c r="N779"/>
    </row>
    <row r="780" spans="1:14" x14ac:dyDescent="0.25">
      <c r="A780"/>
      <c r="B780"/>
      <c r="C780"/>
      <c r="D780" s="66"/>
      <c r="E780" s="66"/>
      <c r="F780" s="66"/>
      <c r="G780"/>
      <c r="H780"/>
      <c r="I780"/>
      <c r="J780"/>
      <c r="K780"/>
      <c r="L780"/>
      <c r="M780"/>
      <c r="N780"/>
    </row>
    <row r="781" spans="1:14" x14ac:dyDescent="0.25">
      <c r="A781"/>
      <c r="B781"/>
      <c r="C781"/>
      <c r="D781" s="66"/>
      <c r="E781" s="66"/>
      <c r="F781" s="66"/>
      <c r="G781"/>
      <c r="H781"/>
      <c r="I781"/>
      <c r="J781"/>
      <c r="K781"/>
      <c r="L781"/>
      <c r="M781"/>
      <c r="N781"/>
    </row>
    <row r="782" spans="1:14" x14ac:dyDescent="0.25">
      <c r="A782"/>
      <c r="B782"/>
      <c r="C782"/>
      <c r="D782" s="66"/>
      <c r="E782" s="66"/>
      <c r="F782" s="66"/>
      <c r="G782"/>
      <c r="H782"/>
      <c r="I782"/>
      <c r="J782"/>
      <c r="K782"/>
      <c r="L782"/>
      <c r="M782"/>
      <c r="N782"/>
    </row>
    <row r="783" spans="1:14" x14ac:dyDescent="0.25">
      <c r="A783"/>
      <c r="B783"/>
      <c r="C783"/>
      <c r="D783" s="66"/>
      <c r="E783" s="66"/>
      <c r="F783" s="66"/>
      <c r="G783"/>
      <c r="H783"/>
      <c r="I783"/>
      <c r="J783"/>
      <c r="K783"/>
      <c r="L783"/>
      <c r="M783"/>
      <c r="N783"/>
    </row>
    <row r="784" spans="1:14" x14ac:dyDescent="0.25">
      <c r="A784"/>
      <c r="B784"/>
      <c r="C784"/>
      <c r="D784" s="66"/>
      <c r="E784" s="66"/>
      <c r="F784" s="66"/>
      <c r="G784"/>
      <c r="H784"/>
      <c r="I784"/>
      <c r="J784"/>
      <c r="K784"/>
      <c r="L784"/>
      <c r="M784"/>
      <c r="N784"/>
    </row>
    <row r="785" spans="1:14" x14ac:dyDescent="0.25">
      <c r="A785"/>
      <c r="B785"/>
      <c r="C785"/>
      <c r="D785" s="66"/>
      <c r="E785" s="66"/>
      <c r="F785" s="66"/>
      <c r="G785"/>
      <c r="H785"/>
      <c r="I785"/>
      <c r="J785"/>
      <c r="K785"/>
      <c r="L785"/>
      <c r="M785"/>
      <c r="N785"/>
    </row>
    <row r="786" spans="1:14" x14ac:dyDescent="0.25">
      <c r="A786"/>
      <c r="B786"/>
      <c r="C786"/>
      <c r="D786" s="66"/>
      <c r="E786" s="66"/>
      <c r="F786" s="66"/>
      <c r="G786"/>
      <c r="H786"/>
      <c r="I786"/>
      <c r="J786"/>
      <c r="K786"/>
      <c r="L786"/>
      <c r="M786"/>
      <c r="N786"/>
    </row>
    <row r="787" spans="1:14" x14ac:dyDescent="0.25">
      <c r="A787"/>
      <c r="B787"/>
      <c r="C787"/>
      <c r="D787" s="66"/>
      <c r="E787" s="66"/>
      <c r="F787" s="66"/>
      <c r="G787"/>
      <c r="H787"/>
      <c r="I787"/>
      <c r="J787"/>
      <c r="K787"/>
      <c r="L787"/>
      <c r="M787"/>
      <c r="N787"/>
    </row>
    <row r="788" spans="1:14" x14ac:dyDescent="0.25">
      <c r="A788"/>
      <c r="B788"/>
      <c r="C788"/>
      <c r="D788" s="66"/>
      <c r="E788" s="66"/>
      <c r="F788" s="66"/>
      <c r="G788"/>
      <c r="H788"/>
      <c r="I788"/>
      <c r="J788"/>
      <c r="K788"/>
      <c r="L788"/>
      <c r="M788"/>
      <c r="N788"/>
    </row>
    <row r="789" spans="1:14" x14ac:dyDescent="0.25">
      <c r="A789"/>
      <c r="B789"/>
      <c r="C789"/>
      <c r="D789" s="66"/>
      <c r="E789" s="66"/>
      <c r="F789" s="66"/>
      <c r="G789"/>
      <c r="H789"/>
      <c r="I789"/>
      <c r="J789"/>
      <c r="K789"/>
      <c r="L789"/>
      <c r="M789"/>
      <c r="N789"/>
    </row>
    <row r="790" spans="1:14" x14ac:dyDescent="0.25">
      <c r="A790"/>
      <c r="B790"/>
      <c r="C790"/>
      <c r="D790" s="66"/>
      <c r="E790" s="66"/>
      <c r="F790" s="66"/>
      <c r="G790"/>
      <c r="H790"/>
      <c r="I790"/>
      <c r="J790"/>
      <c r="K790"/>
      <c r="L790"/>
      <c r="M790"/>
      <c r="N790"/>
    </row>
    <row r="791" spans="1:14" x14ac:dyDescent="0.25">
      <c r="A791"/>
      <c r="B791"/>
      <c r="C791"/>
      <c r="D791" s="66"/>
      <c r="E791" s="66"/>
      <c r="F791" s="66"/>
      <c r="G791"/>
      <c r="H791"/>
      <c r="I791"/>
      <c r="J791"/>
      <c r="K791"/>
      <c r="L791"/>
      <c r="M791"/>
      <c r="N791"/>
    </row>
    <row r="792" spans="1:14" x14ac:dyDescent="0.25">
      <c r="A792"/>
      <c r="B792"/>
      <c r="C792"/>
      <c r="D792" s="66"/>
      <c r="E792" s="66"/>
      <c r="F792" s="66"/>
      <c r="G792"/>
      <c r="H792"/>
      <c r="I792"/>
      <c r="J792"/>
      <c r="K792"/>
      <c r="L792"/>
      <c r="M792"/>
      <c r="N792"/>
    </row>
    <row r="793" spans="1:14" x14ac:dyDescent="0.25">
      <c r="A793"/>
      <c r="B793"/>
      <c r="C793"/>
      <c r="D793" s="66"/>
      <c r="E793" s="66"/>
      <c r="F793" s="66"/>
      <c r="G793"/>
      <c r="H793"/>
      <c r="I793"/>
      <c r="J793"/>
      <c r="K793"/>
      <c r="L793"/>
      <c r="M793"/>
      <c r="N793"/>
    </row>
    <row r="794" spans="1:14" x14ac:dyDescent="0.25">
      <c r="A794"/>
      <c r="B794"/>
      <c r="C794"/>
      <c r="D794" s="66"/>
      <c r="E794" s="66"/>
      <c r="F794" s="66"/>
      <c r="G794"/>
      <c r="H794"/>
      <c r="I794"/>
      <c r="J794"/>
      <c r="K794"/>
      <c r="L794"/>
      <c r="M794"/>
      <c r="N794"/>
    </row>
    <row r="795" spans="1:14" x14ac:dyDescent="0.25">
      <c r="A795"/>
      <c r="B795"/>
      <c r="C795"/>
      <c r="D795" s="66"/>
      <c r="E795" s="66"/>
      <c r="F795" s="66"/>
      <c r="G795"/>
      <c r="H795"/>
      <c r="I795"/>
      <c r="J795"/>
      <c r="K795"/>
      <c r="L795"/>
      <c r="M795"/>
      <c r="N795"/>
    </row>
    <row r="796" spans="1:14" x14ac:dyDescent="0.25">
      <c r="A796"/>
      <c r="B796"/>
      <c r="C796"/>
      <c r="D796" s="66"/>
      <c r="E796" s="66"/>
      <c r="F796" s="66"/>
      <c r="G796"/>
      <c r="H796"/>
      <c r="I796"/>
      <c r="J796"/>
      <c r="K796"/>
      <c r="L796"/>
      <c r="M796"/>
      <c r="N796"/>
    </row>
    <row r="797" spans="1:14" x14ac:dyDescent="0.25">
      <c r="A797"/>
      <c r="B797"/>
      <c r="C797"/>
      <c r="D797" s="66"/>
      <c r="E797" s="66"/>
      <c r="F797" s="66"/>
      <c r="G797"/>
      <c r="H797"/>
      <c r="I797"/>
      <c r="J797"/>
      <c r="K797"/>
      <c r="L797"/>
      <c r="M797"/>
      <c r="N797"/>
    </row>
    <row r="798" spans="1:14" x14ac:dyDescent="0.25">
      <c r="A798"/>
      <c r="B798"/>
      <c r="C798"/>
      <c r="D798" s="66"/>
      <c r="E798" s="66"/>
      <c r="F798" s="66"/>
      <c r="G798"/>
      <c r="H798"/>
      <c r="I798"/>
      <c r="J798"/>
      <c r="K798"/>
      <c r="L798"/>
      <c r="M798"/>
      <c r="N798"/>
    </row>
    <row r="799" spans="1:14" x14ac:dyDescent="0.25">
      <c r="A799"/>
      <c r="B799"/>
      <c r="C799"/>
      <c r="D799" s="66"/>
      <c r="E799" s="66"/>
      <c r="F799" s="66"/>
      <c r="G799"/>
      <c r="H799"/>
      <c r="I799"/>
      <c r="J799"/>
      <c r="K799"/>
      <c r="L799"/>
      <c r="M799"/>
      <c r="N799"/>
    </row>
    <row r="800" spans="1:14" x14ac:dyDescent="0.25">
      <c r="A800"/>
      <c r="B800"/>
      <c r="C800"/>
      <c r="D800" s="66"/>
      <c r="E800" s="66"/>
      <c r="F800" s="66"/>
      <c r="G800"/>
      <c r="H800"/>
      <c r="I800"/>
      <c r="J800"/>
      <c r="K800"/>
      <c r="L800"/>
      <c r="M800"/>
      <c r="N800"/>
    </row>
    <row r="801" spans="1:14" x14ac:dyDescent="0.25">
      <c r="A801"/>
      <c r="B801"/>
      <c r="C801"/>
      <c r="D801" s="66"/>
      <c r="E801" s="66"/>
      <c r="F801" s="66"/>
      <c r="G801"/>
      <c r="H801"/>
      <c r="I801"/>
      <c r="J801"/>
      <c r="K801"/>
      <c r="L801"/>
      <c r="M801"/>
      <c r="N801"/>
    </row>
    <row r="802" spans="1:14" x14ac:dyDescent="0.25">
      <c r="A802"/>
      <c r="B802"/>
      <c r="C802"/>
      <c r="D802" s="66"/>
      <c r="E802" s="66"/>
      <c r="F802" s="66"/>
      <c r="G802"/>
      <c r="H802"/>
      <c r="I802"/>
      <c r="J802"/>
      <c r="K802"/>
      <c r="L802"/>
      <c r="M802"/>
      <c r="N802"/>
    </row>
    <row r="803" spans="1:14" x14ac:dyDescent="0.25">
      <c r="A803"/>
      <c r="B803"/>
      <c r="C803"/>
      <c r="D803" s="66"/>
      <c r="E803" s="66"/>
      <c r="F803" s="66"/>
      <c r="G803"/>
      <c r="H803"/>
      <c r="I803"/>
      <c r="J803"/>
      <c r="K803"/>
      <c r="L803"/>
      <c r="M803"/>
      <c r="N803"/>
    </row>
    <row r="804" spans="1:14" x14ac:dyDescent="0.25">
      <c r="A804"/>
      <c r="B804"/>
      <c r="C804"/>
      <c r="D804" s="66"/>
      <c r="E804" s="66"/>
      <c r="F804" s="66"/>
      <c r="G804"/>
      <c r="H804"/>
      <c r="I804"/>
      <c r="J804"/>
      <c r="K804"/>
      <c r="L804"/>
      <c r="M804"/>
      <c r="N804"/>
    </row>
    <row r="805" spans="1:14" x14ac:dyDescent="0.25">
      <c r="A805"/>
      <c r="B805"/>
      <c r="C805"/>
      <c r="D805" s="66"/>
      <c r="E805" s="66"/>
      <c r="F805" s="66"/>
      <c r="G805"/>
      <c r="H805"/>
      <c r="I805"/>
      <c r="J805"/>
      <c r="K805"/>
      <c r="L805"/>
      <c r="M805"/>
      <c r="N805"/>
    </row>
    <row r="806" spans="1:14" x14ac:dyDescent="0.25">
      <c r="A806"/>
      <c r="B806"/>
      <c r="C806"/>
      <c r="D806" s="66"/>
      <c r="E806" s="66"/>
      <c r="F806" s="66"/>
      <c r="G806"/>
      <c r="H806"/>
      <c r="I806"/>
      <c r="J806"/>
      <c r="K806"/>
      <c r="L806"/>
      <c r="M806"/>
      <c r="N806"/>
    </row>
    <row r="807" spans="1:14" x14ac:dyDescent="0.25">
      <c r="A807"/>
      <c r="B807"/>
      <c r="C807"/>
      <c r="D807" s="66"/>
      <c r="E807" s="66"/>
      <c r="F807" s="66"/>
      <c r="G807"/>
      <c r="H807"/>
      <c r="I807"/>
      <c r="J807"/>
      <c r="K807"/>
      <c r="L807"/>
      <c r="M807"/>
      <c r="N807"/>
    </row>
    <row r="808" spans="1:14" x14ac:dyDescent="0.25">
      <c r="A808"/>
      <c r="B808"/>
      <c r="C808"/>
      <c r="D808" s="66"/>
      <c r="E808" s="66"/>
      <c r="F808" s="66"/>
      <c r="G808"/>
      <c r="H808"/>
      <c r="I808"/>
      <c r="J808"/>
      <c r="K808"/>
      <c r="L808"/>
      <c r="M808"/>
      <c r="N808"/>
    </row>
    <row r="809" spans="1:14" x14ac:dyDescent="0.25">
      <c r="A809"/>
      <c r="B809"/>
      <c r="C809"/>
      <c r="D809" s="66"/>
      <c r="E809" s="66"/>
      <c r="F809" s="66"/>
      <c r="G809"/>
      <c r="H809"/>
      <c r="I809"/>
      <c r="J809"/>
      <c r="K809"/>
      <c r="L809"/>
      <c r="M809"/>
      <c r="N809"/>
    </row>
    <row r="810" spans="1:14" x14ac:dyDescent="0.25">
      <c r="A810"/>
      <c r="B810"/>
      <c r="C810"/>
      <c r="D810" s="66"/>
      <c r="E810" s="66"/>
      <c r="F810" s="66"/>
      <c r="G810"/>
      <c r="H810"/>
      <c r="I810"/>
      <c r="J810"/>
      <c r="K810"/>
      <c r="L810"/>
      <c r="M810"/>
      <c r="N810"/>
    </row>
    <row r="811" spans="1:14" x14ac:dyDescent="0.25">
      <c r="A811"/>
      <c r="B811"/>
      <c r="C811"/>
      <c r="D811" s="66"/>
      <c r="E811" s="66"/>
      <c r="F811" s="66"/>
      <c r="G811"/>
      <c r="H811"/>
      <c r="I811"/>
      <c r="J811"/>
      <c r="K811"/>
      <c r="L811"/>
      <c r="M811"/>
      <c r="N811"/>
    </row>
    <row r="812" spans="1:14" x14ac:dyDescent="0.25">
      <c r="A812"/>
      <c r="B812"/>
      <c r="C812"/>
      <c r="D812" s="66"/>
      <c r="E812" s="66"/>
      <c r="F812" s="66"/>
      <c r="G812"/>
      <c r="H812"/>
      <c r="I812"/>
      <c r="J812"/>
      <c r="K812"/>
      <c r="L812"/>
      <c r="M812"/>
      <c r="N812"/>
    </row>
    <row r="813" spans="1:14" x14ac:dyDescent="0.25">
      <c r="A813"/>
      <c r="B813"/>
      <c r="C813"/>
      <c r="D813" s="66"/>
      <c r="E813" s="66"/>
      <c r="F813" s="66"/>
      <c r="G813"/>
      <c r="H813"/>
      <c r="I813"/>
      <c r="J813"/>
      <c r="K813"/>
      <c r="L813"/>
      <c r="M813"/>
      <c r="N813"/>
    </row>
    <row r="814" spans="1:14" x14ac:dyDescent="0.25">
      <c r="A814"/>
      <c r="B814"/>
      <c r="C814"/>
      <c r="D814" s="66"/>
      <c r="E814" s="66"/>
      <c r="F814" s="66"/>
      <c r="G814"/>
      <c r="H814"/>
      <c r="I814"/>
      <c r="J814"/>
      <c r="K814"/>
      <c r="L814"/>
      <c r="M814"/>
      <c r="N814"/>
    </row>
    <row r="815" spans="1:14" x14ac:dyDescent="0.25">
      <c r="A815"/>
      <c r="B815"/>
      <c r="C815"/>
      <c r="D815" s="66"/>
      <c r="E815" s="66"/>
      <c r="F815" s="66"/>
      <c r="G815"/>
      <c r="H815"/>
      <c r="I815"/>
      <c r="J815"/>
      <c r="K815"/>
      <c r="L815"/>
      <c r="M815"/>
      <c r="N815"/>
    </row>
    <row r="816" spans="1:14" x14ac:dyDescent="0.25">
      <c r="A816"/>
      <c r="B816"/>
      <c r="C816"/>
      <c r="D816" s="66"/>
      <c r="E816" s="66"/>
      <c r="F816" s="66"/>
      <c r="G816"/>
      <c r="H816"/>
      <c r="I816"/>
      <c r="J816"/>
      <c r="K816"/>
      <c r="L816"/>
      <c r="M816"/>
      <c r="N816"/>
    </row>
    <row r="817" spans="1:14" x14ac:dyDescent="0.25">
      <c r="A817"/>
      <c r="B817"/>
      <c r="C817"/>
      <c r="D817" s="66"/>
      <c r="E817" s="66"/>
      <c r="F817" s="66"/>
      <c r="G817"/>
      <c r="H817"/>
      <c r="I817"/>
      <c r="J817"/>
      <c r="K817"/>
      <c r="L817"/>
      <c r="M817"/>
      <c r="N817"/>
    </row>
    <row r="818" spans="1:14" x14ac:dyDescent="0.25">
      <c r="A818"/>
      <c r="B818"/>
      <c r="C818"/>
      <c r="D818" s="66"/>
      <c r="E818" s="66"/>
      <c r="F818" s="66"/>
      <c r="G818"/>
      <c r="H818"/>
      <c r="I818"/>
      <c r="J818"/>
      <c r="K818"/>
      <c r="L818"/>
      <c r="M818"/>
      <c r="N818"/>
    </row>
    <row r="819" spans="1:14" x14ac:dyDescent="0.25">
      <c r="A819"/>
      <c r="B819"/>
      <c r="C819"/>
      <c r="D819" s="66"/>
      <c r="E819" s="66"/>
      <c r="F819" s="66"/>
      <c r="G819"/>
      <c r="H819"/>
      <c r="I819"/>
      <c r="J819"/>
      <c r="K819"/>
      <c r="L819"/>
      <c r="M819"/>
      <c r="N819"/>
    </row>
    <row r="820" spans="1:14" x14ac:dyDescent="0.25">
      <c r="A820"/>
      <c r="B820"/>
      <c r="C820"/>
      <c r="D820" s="66"/>
      <c r="E820" s="66"/>
      <c r="F820" s="66"/>
      <c r="G820"/>
      <c r="H820"/>
      <c r="I820"/>
      <c r="J820"/>
      <c r="K820"/>
      <c r="L820"/>
      <c r="M820"/>
      <c r="N820"/>
    </row>
    <row r="821" spans="1:14" x14ac:dyDescent="0.25">
      <c r="A821"/>
      <c r="B821"/>
      <c r="C821"/>
      <c r="D821" s="66"/>
      <c r="E821" s="66"/>
      <c r="F821" s="66"/>
      <c r="G821"/>
      <c r="H821"/>
      <c r="I821"/>
      <c r="J821"/>
      <c r="K821"/>
      <c r="L821"/>
      <c r="M821"/>
      <c r="N821"/>
    </row>
    <row r="822" spans="1:14" x14ac:dyDescent="0.25">
      <c r="A822"/>
      <c r="B822"/>
      <c r="C822"/>
      <c r="D822" s="66"/>
      <c r="E822" s="66"/>
      <c r="F822" s="66"/>
      <c r="G822"/>
      <c r="H822"/>
      <c r="I822"/>
      <c r="J822"/>
      <c r="K822"/>
      <c r="L822"/>
      <c r="M822"/>
      <c r="N822"/>
    </row>
    <row r="823" spans="1:14" x14ac:dyDescent="0.25">
      <c r="A823"/>
      <c r="B823"/>
      <c r="C823"/>
      <c r="D823" s="66"/>
      <c r="E823" s="66"/>
      <c r="F823" s="66"/>
      <c r="G823"/>
      <c r="H823"/>
      <c r="I823"/>
      <c r="J823"/>
      <c r="K823"/>
      <c r="L823"/>
      <c r="M823"/>
      <c r="N823"/>
    </row>
    <row r="824" spans="1:14" x14ac:dyDescent="0.25">
      <c r="A824"/>
      <c r="B824"/>
      <c r="C824"/>
      <c r="D824" s="66"/>
      <c r="E824" s="66"/>
      <c r="F824" s="66"/>
      <c r="G824"/>
      <c r="H824"/>
      <c r="I824"/>
      <c r="J824"/>
      <c r="K824"/>
      <c r="L824"/>
      <c r="M824"/>
      <c r="N824"/>
    </row>
    <row r="825" spans="1:14" x14ac:dyDescent="0.25">
      <c r="A825"/>
      <c r="B825"/>
      <c r="C825"/>
      <c r="D825" s="66"/>
      <c r="E825" s="66"/>
      <c r="F825" s="66"/>
      <c r="G825"/>
      <c r="H825"/>
      <c r="I825"/>
      <c r="J825"/>
      <c r="K825"/>
      <c r="L825"/>
      <c r="M825"/>
      <c r="N825"/>
    </row>
    <row r="826" spans="1:14" x14ac:dyDescent="0.25">
      <c r="A826"/>
      <c r="B826"/>
      <c r="C826"/>
      <c r="D826" s="66"/>
      <c r="E826" s="66"/>
      <c r="F826" s="66"/>
      <c r="G826"/>
      <c r="H826"/>
      <c r="I826"/>
      <c r="J826"/>
      <c r="K826"/>
      <c r="L826"/>
      <c r="M826"/>
      <c r="N826"/>
    </row>
    <row r="827" spans="1:14" x14ac:dyDescent="0.25">
      <c r="A827"/>
      <c r="B827"/>
      <c r="C827"/>
      <c r="D827" s="66"/>
      <c r="E827" s="66"/>
      <c r="F827" s="66"/>
      <c r="G827"/>
      <c r="H827"/>
      <c r="I827"/>
      <c r="J827"/>
      <c r="K827"/>
      <c r="L827"/>
      <c r="M827"/>
      <c r="N827"/>
    </row>
    <row r="828" spans="1:14" x14ac:dyDescent="0.25">
      <c r="A828"/>
      <c r="B828"/>
      <c r="C828"/>
      <c r="D828" s="66"/>
      <c r="E828" s="66"/>
      <c r="F828" s="66"/>
      <c r="G828"/>
      <c r="H828"/>
      <c r="I828"/>
      <c r="J828"/>
      <c r="K828"/>
      <c r="L828"/>
      <c r="M828"/>
      <c r="N828"/>
    </row>
    <row r="829" spans="1:14" x14ac:dyDescent="0.25">
      <c r="A829"/>
      <c r="B829"/>
      <c r="C829"/>
      <c r="D829" s="66"/>
      <c r="E829" s="66"/>
      <c r="F829" s="66"/>
      <c r="G829"/>
      <c r="H829"/>
      <c r="I829"/>
      <c r="J829"/>
      <c r="K829"/>
      <c r="L829"/>
      <c r="M829"/>
      <c r="N829"/>
    </row>
    <row r="830" spans="1:14" x14ac:dyDescent="0.25">
      <c r="A830"/>
      <c r="B830"/>
      <c r="C830"/>
      <c r="D830" s="66"/>
      <c r="E830" s="66"/>
      <c r="F830" s="66"/>
      <c r="G830"/>
      <c r="H830"/>
      <c r="I830"/>
      <c r="J830"/>
      <c r="K830"/>
      <c r="L830"/>
      <c r="M830"/>
      <c r="N830"/>
    </row>
    <row r="831" spans="1:14" x14ac:dyDescent="0.25">
      <c r="A831"/>
      <c r="B831"/>
      <c r="C831"/>
      <c r="D831" s="66"/>
      <c r="E831" s="66"/>
      <c r="F831" s="66"/>
      <c r="G831"/>
      <c r="H831"/>
      <c r="I831"/>
      <c r="J831"/>
      <c r="K831"/>
      <c r="L831"/>
      <c r="M831"/>
      <c r="N831"/>
    </row>
    <row r="832" spans="1:14" x14ac:dyDescent="0.25">
      <c r="A832"/>
      <c r="B832"/>
      <c r="C832"/>
      <c r="D832" s="66"/>
      <c r="E832" s="66"/>
      <c r="F832" s="66"/>
      <c r="G832"/>
      <c r="H832"/>
      <c r="I832"/>
      <c r="J832"/>
      <c r="K832"/>
      <c r="L832"/>
      <c r="M832"/>
      <c r="N832"/>
    </row>
    <row r="833" spans="1:14" x14ac:dyDescent="0.25">
      <c r="A833"/>
      <c r="B833"/>
      <c r="C833"/>
      <c r="D833" s="66"/>
      <c r="E833" s="66"/>
      <c r="F833" s="66"/>
      <c r="G833"/>
      <c r="H833"/>
      <c r="I833"/>
      <c r="J833"/>
      <c r="K833"/>
      <c r="L833"/>
      <c r="M833"/>
      <c r="N833"/>
    </row>
    <row r="834" spans="1:14" x14ac:dyDescent="0.25">
      <c r="A834"/>
      <c r="B834"/>
      <c r="C834"/>
      <c r="D834" s="66"/>
      <c r="E834" s="66"/>
      <c r="F834" s="66"/>
      <c r="G834"/>
      <c r="H834"/>
      <c r="I834"/>
      <c r="J834"/>
      <c r="K834"/>
      <c r="L834"/>
      <c r="M834"/>
      <c r="N834"/>
    </row>
    <row r="835" spans="1:14" x14ac:dyDescent="0.25">
      <c r="A835"/>
      <c r="B835"/>
      <c r="C835"/>
      <c r="D835" s="66"/>
      <c r="E835" s="66"/>
      <c r="F835" s="66"/>
      <c r="G835"/>
      <c r="H835"/>
      <c r="I835"/>
      <c r="J835"/>
      <c r="K835"/>
      <c r="L835"/>
      <c r="M835"/>
      <c r="N835"/>
    </row>
    <row r="836" spans="1:14" x14ac:dyDescent="0.25">
      <c r="A836"/>
      <c r="B836"/>
      <c r="C836"/>
      <c r="D836" s="66"/>
      <c r="E836" s="66"/>
      <c r="F836" s="66"/>
      <c r="G836"/>
      <c r="H836"/>
      <c r="I836"/>
      <c r="J836"/>
      <c r="K836"/>
      <c r="L836"/>
      <c r="M836"/>
      <c r="N836"/>
    </row>
    <row r="837" spans="1:14" x14ac:dyDescent="0.25">
      <c r="A837"/>
      <c r="B837"/>
      <c r="C837"/>
      <c r="D837" s="66"/>
      <c r="E837" s="66"/>
      <c r="F837" s="66"/>
      <c r="G837"/>
      <c r="H837"/>
      <c r="I837"/>
      <c r="J837"/>
      <c r="K837"/>
      <c r="L837"/>
      <c r="M837"/>
      <c r="N837"/>
    </row>
    <row r="838" spans="1:14" x14ac:dyDescent="0.25">
      <c r="A838"/>
      <c r="B838"/>
      <c r="C838"/>
      <c r="D838" s="66"/>
      <c r="E838" s="66"/>
      <c r="F838" s="66"/>
      <c r="G838"/>
      <c r="H838"/>
      <c r="I838"/>
      <c r="J838"/>
      <c r="K838"/>
      <c r="L838"/>
      <c r="M838"/>
      <c r="N838"/>
    </row>
    <row r="839" spans="1:14" x14ac:dyDescent="0.25">
      <c r="A839"/>
      <c r="B839"/>
      <c r="C839"/>
      <c r="D839" s="66"/>
      <c r="E839" s="66"/>
      <c r="F839" s="66"/>
      <c r="G839"/>
      <c r="H839"/>
      <c r="I839"/>
      <c r="J839"/>
      <c r="K839"/>
      <c r="L839"/>
      <c r="M839"/>
      <c r="N839"/>
    </row>
    <row r="840" spans="1:14" x14ac:dyDescent="0.25">
      <c r="A840"/>
      <c r="B840"/>
      <c r="C840"/>
      <c r="D840" s="66"/>
      <c r="E840" s="66"/>
      <c r="F840" s="66"/>
      <c r="G840"/>
      <c r="H840"/>
      <c r="I840"/>
      <c r="J840"/>
      <c r="K840"/>
      <c r="L840"/>
      <c r="M840"/>
      <c r="N840"/>
    </row>
    <row r="841" spans="1:14" x14ac:dyDescent="0.25">
      <c r="A841"/>
      <c r="B841"/>
      <c r="C841"/>
      <c r="D841" s="66"/>
      <c r="E841" s="66"/>
      <c r="F841" s="66"/>
      <c r="G841"/>
      <c r="H841"/>
      <c r="I841"/>
      <c r="J841"/>
      <c r="K841"/>
      <c r="L841"/>
      <c r="M841"/>
      <c r="N841"/>
    </row>
    <row r="842" spans="1:14" x14ac:dyDescent="0.25">
      <c r="A842"/>
      <c r="B842"/>
      <c r="C842"/>
      <c r="D842" s="66"/>
      <c r="E842" s="66"/>
      <c r="F842" s="66"/>
      <c r="G842"/>
      <c r="H842"/>
      <c r="I842"/>
      <c r="J842"/>
      <c r="K842"/>
      <c r="L842"/>
      <c r="M842"/>
      <c r="N842"/>
    </row>
    <row r="843" spans="1:14" x14ac:dyDescent="0.25">
      <c r="A843"/>
      <c r="B843"/>
      <c r="C843"/>
      <c r="D843" s="66"/>
      <c r="E843" s="66"/>
      <c r="F843" s="66"/>
      <c r="G843"/>
      <c r="H843"/>
      <c r="I843"/>
      <c r="J843"/>
      <c r="K843"/>
      <c r="L843"/>
      <c r="M843"/>
      <c r="N843"/>
    </row>
    <row r="844" spans="1:14" x14ac:dyDescent="0.25">
      <c r="A844"/>
      <c r="B844"/>
      <c r="C844"/>
      <c r="D844" s="66"/>
      <c r="E844" s="66"/>
      <c r="F844" s="66"/>
      <c r="G844"/>
      <c r="H844"/>
      <c r="I844"/>
      <c r="J844"/>
      <c r="K844"/>
      <c r="L844"/>
      <c r="M844"/>
      <c r="N844"/>
    </row>
    <row r="845" spans="1:14" x14ac:dyDescent="0.25">
      <c r="A845"/>
      <c r="B845"/>
      <c r="C845"/>
      <c r="D845" s="66"/>
      <c r="E845" s="66"/>
      <c r="F845" s="66"/>
      <c r="G845"/>
      <c r="H845"/>
      <c r="I845"/>
      <c r="J845"/>
      <c r="K845"/>
      <c r="L845"/>
      <c r="M845"/>
      <c r="N845"/>
    </row>
    <row r="846" spans="1:14" x14ac:dyDescent="0.25">
      <c r="A846"/>
      <c r="B846"/>
      <c r="C846"/>
      <c r="D846" s="66"/>
      <c r="E846" s="66"/>
      <c r="F846" s="66"/>
      <c r="G846"/>
      <c r="H846"/>
      <c r="I846"/>
      <c r="J846"/>
      <c r="K846"/>
      <c r="L846"/>
      <c r="M846"/>
      <c r="N846"/>
    </row>
    <row r="847" spans="1:14" x14ac:dyDescent="0.25">
      <c r="A847"/>
      <c r="B847"/>
      <c r="C847"/>
      <c r="D847" s="66"/>
      <c r="E847" s="66"/>
      <c r="F847" s="66"/>
      <c r="G847"/>
      <c r="H847"/>
      <c r="I847"/>
      <c r="J847"/>
      <c r="K847"/>
      <c r="L847"/>
      <c r="M847"/>
      <c r="N847"/>
    </row>
    <row r="848" spans="1:14" x14ac:dyDescent="0.25">
      <c r="A848"/>
      <c r="B848"/>
      <c r="C848"/>
      <c r="D848" s="66"/>
      <c r="E848" s="66"/>
      <c r="F848" s="66"/>
      <c r="G848"/>
      <c r="H848"/>
      <c r="I848"/>
      <c r="J848"/>
      <c r="K848"/>
      <c r="L848"/>
      <c r="M848"/>
      <c r="N848"/>
    </row>
    <row r="849" spans="1:14" x14ac:dyDescent="0.25">
      <c r="A849"/>
      <c r="B849"/>
      <c r="C849"/>
      <c r="D849" s="66"/>
      <c r="E849" s="66"/>
      <c r="F849" s="66"/>
      <c r="G849"/>
      <c r="H849"/>
      <c r="I849"/>
      <c r="J849"/>
      <c r="K849"/>
      <c r="L849"/>
      <c r="M849"/>
      <c r="N849"/>
    </row>
    <row r="850" spans="1:14" x14ac:dyDescent="0.25">
      <c r="A850"/>
      <c r="B850"/>
      <c r="C850"/>
      <c r="D850" s="66"/>
      <c r="E850" s="66"/>
      <c r="F850" s="66"/>
      <c r="G850"/>
      <c r="H850"/>
      <c r="I850"/>
      <c r="J850"/>
      <c r="K850"/>
      <c r="L850"/>
      <c r="M850"/>
      <c r="N850"/>
    </row>
    <row r="851" spans="1:14" x14ac:dyDescent="0.25">
      <c r="A851"/>
      <c r="B851"/>
      <c r="C851"/>
      <c r="D851" s="66"/>
      <c r="E851" s="66"/>
      <c r="F851" s="66"/>
      <c r="G851"/>
      <c r="H851"/>
      <c r="I851"/>
      <c r="J851"/>
      <c r="K851"/>
      <c r="L851"/>
      <c r="M851"/>
      <c r="N851"/>
    </row>
    <row r="852" spans="1:14" x14ac:dyDescent="0.25">
      <c r="A852"/>
      <c r="B852"/>
      <c r="C852"/>
      <c r="D852" s="66"/>
      <c r="E852" s="66"/>
      <c r="F852" s="66"/>
      <c r="G852"/>
      <c r="H852"/>
      <c r="I852"/>
      <c r="J852"/>
      <c r="K852"/>
      <c r="L852"/>
      <c r="M852"/>
      <c r="N852"/>
    </row>
    <row r="853" spans="1:14" x14ac:dyDescent="0.25">
      <c r="A853"/>
      <c r="B853"/>
      <c r="C853"/>
      <c r="D853" s="66"/>
      <c r="E853" s="66"/>
      <c r="F853" s="66"/>
      <c r="G853"/>
      <c r="H853"/>
      <c r="I853"/>
      <c r="J853"/>
      <c r="K853"/>
      <c r="L853"/>
      <c r="M853"/>
      <c r="N853"/>
    </row>
    <row r="854" spans="1:14" x14ac:dyDescent="0.25">
      <c r="A854"/>
      <c r="B854"/>
      <c r="C854"/>
      <c r="D854" s="66"/>
      <c r="E854" s="66"/>
      <c r="F854" s="66"/>
      <c r="G854"/>
      <c r="H854"/>
      <c r="I854"/>
      <c r="J854"/>
      <c r="K854"/>
      <c r="L854"/>
      <c r="M854"/>
      <c r="N854"/>
    </row>
    <row r="855" spans="1:14" x14ac:dyDescent="0.25">
      <c r="A855"/>
      <c r="B855"/>
      <c r="C855"/>
      <c r="D855" s="66"/>
      <c r="E855" s="66"/>
      <c r="F855" s="66"/>
      <c r="G855"/>
      <c r="H855"/>
      <c r="I855"/>
      <c r="J855"/>
      <c r="K855"/>
      <c r="L855"/>
      <c r="M855"/>
      <c r="N855"/>
    </row>
    <row r="856" spans="1:14" x14ac:dyDescent="0.25">
      <c r="A856"/>
      <c r="B856"/>
      <c r="C856"/>
      <c r="D856" s="66"/>
      <c r="E856" s="66"/>
      <c r="F856" s="66"/>
      <c r="G856"/>
      <c r="H856"/>
      <c r="I856"/>
      <c r="J856"/>
      <c r="K856"/>
      <c r="L856"/>
      <c r="M856"/>
      <c r="N856"/>
    </row>
    <row r="857" spans="1:14" x14ac:dyDescent="0.25">
      <c r="A857"/>
      <c r="B857"/>
      <c r="C857"/>
      <c r="D857" s="66"/>
      <c r="E857" s="66"/>
      <c r="F857" s="66"/>
      <c r="G857"/>
      <c r="H857"/>
      <c r="I857"/>
      <c r="J857"/>
      <c r="K857"/>
      <c r="L857"/>
      <c r="M857"/>
      <c r="N857"/>
    </row>
    <row r="858" spans="1:14" x14ac:dyDescent="0.25">
      <c r="A858"/>
      <c r="B858"/>
      <c r="C858"/>
      <c r="D858" s="66"/>
      <c r="E858" s="66"/>
      <c r="F858" s="66"/>
      <c r="G858"/>
      <c r="H858"/>
      <c r="I858"/>
      <c r="J858"/>
      <c r="K858"/>
      <c r="L858"/>
      <c r="M858"/>
      <c r="N858"/>
    </row>
    <row r="859" spans="1:14" x14ac:dyDescent="0.25">
      <c r="A859"/>
      <c r="B859"/>
      <c r="C859"/>
      <c r="D859" s="66"/>
      <c r="E859" s="66"/>
      <c r="F859" s="66"/>
      <c r="G859"/>
      <c r="H859"/>
      <c r="I859"/>
      <c r="J859"/>
      <c r="K859"/>
      <c r="L859"/>
      <c r="M859"/>
      <c r="N859"/>
    </row>
    <row r="860" spans="1:14" x14ac:dyDescent="0.25">
      <c r="A860"/>
      <c r="B860"/>
      <c r="C860"/>
      <c r="D860" s="66"/>
      <c r="E860" s="66"/>
      <c r="F860" s="66"/>
      <c r="G860"/>
      <c r="H860"/>
      <c r="I860"/>
      <c r="J860"/>
      <c r="K860"/>
      <c r="L860"/>
      <c r="M860"/>
      <c r="N860"/>
    </row>
    <row r="861" spans="1:14" x14ac:dyDescent="0.25">
      <c r="A861"/>
      <c r="B861"/>
      <c r="C861"/>
      <c r="D861" s="66"/>
      <c r="E861" s="66"/>
      <c r="F861" s="66"/>
      <c r="G861"/>
      <c r="H861"/>
      <c r="I861"/>
      <c r="J861"/>
      <c r="K861"/>
      <c r="L861"/>
      <c r="M861"/>
      <c r="N861"/>
    </row>
    <row r="862" spans="1:14" x14ac:dyDescent="0.25">
      <c r="A862"/>
      <c r="B862"/>
      <c r="C862"/>
      <c r="D862" s="66"/>
      <c r="E862" s="66"/>
      <c r="F862" s="66"/>
      <c r="G862"/>
      <c r="H862"/>
      <c r="I862"/>
      <c r="J862"/>
      <c r="K862"/>
      <c r="L862"/>
      <c r="M862"/>
      <c r="N862"/>
    </row>
    <row r="863" spans="1:14" x14ac:dyDescent="0.25">
      <c r="A863"/>
      <c r="B863"/>
      <c r="C863"/>
      <c r="D863" s="66"/>
      <c r="E863" s="66"/>
      <c r="F863" s="66"/>
      <c r="G863"/>
      <c r="H863"/>
      <c r="I863"/>
      <c r="J863"/>
      <c r="K863"/>
      <c r="L863"/>
      <c r="M863"/>
      <c r="N863"/>
    </row>
    <row r="864" spans="1:14" x14ac:dyDescent="0.25">
      <c r="A864"/>
      <c r="B864"/>
      <c r="C864"/>
      <c r="D864" s="66"/>
      <c r="E864" s="66"/>
      <c r="F864" s="66"/>
      <c r="G864"/>
      <c r="H864"/>
      <c r="I864"/>
      <c r="J864"/>
      <c r="K864"/>
      <c r="L864"/>
      <c r="M864"/>
      <c r="N864"/>
    </row>
    <row r="865" spans="1:14" x14ac:dyDescent="0.25">
      <c r="A865"/>
      <c r="B865"/>
      <c r="C865"/>
      <c r="D865" s="66"/>
      <c r="E865" s="66"/>
      <c r="F865" s="66"/>
      <c r="G865"/>
      <c r="H865"/>
      <c r="I865"/>
      <c r="J865"/>
      <c r="K865"/>
      <c r="L865"/>
      <c r="M865"/>
      <c r="N865"/>
    </row>
    <row r="866" spans="1:14" x14ac:dyDescent="0.25">
      <c r="A866"/>
      <c r="B866"/>
      <c r="C866"/>
      <c r="D866" s="66"/>
      <c r="E866" s="66"/>
      <c r="F866" s="66"/>
      <c r="G866"/>
      <c r="H866"/>
      <c r="I866"/>
      <c r="J866"/>
      <c r="K866"/>
      <c r="L866"/>
      <c r="M866"/>
      <c r="N866"/>
    </row>
    <row r="867" spans="1:14" x14ac:dyDescent="0.25">
      <c r="A867"/>
      <c r="B867"/>
      <c r="C867"/>
      <c r="D867" s="66"/>
      <c r="E867" s="66"/>
      <c r="F867" s="66"/>
      <c r="G867"/>
      <c r="H867"/>
      <c r="I867"/>
      <c r="J867"/>
      <c r="K867"/>
      <c r="L867"/>
      <c r="M867"/>
      <c r="N867"/>
    </row>
    <row r="868" spans="1:14" x14ac:dyDescent="0.25">
      <c r="A868"/>
      <c r="B868"/>
      <c r="C868"/>
      <c r="D868" s="66"/>
      <c r="E868" s="66"/>
      <c r="F868" s="66"/>
      <c r="G868"/>
      <c r="H868"/>
      <c r="I868"/>
      <c r="J868"/>
      <c r="K868"/>
      <c r="L868"/>
      <c r="M868"/>
      <c r="N868"/>
    </row>
    <row r="869" spans="1:14" x14ac:dyDescent="0.25">
      <c r="A869"/>
      <c r="B869"/>
      <c r="C869"/>
      <c r="D869" s="66"/>
      <c r="E869" s="66"/>
      <c r="F869" s="66"/>
      <c r="G869"/>
      <c r="H869"/>
      <c r="I869"/>
      <c r="J869"/>
      <c r="K869"/>
      <c r="L869"/>
      <c r="M869"/>
      <c r="N869"/>
    </row>
    <row r="870" spans="1:14" x14ac:dyDescent="0.25">
      <c r="A870"/>
      <c r="B870"/>
      <c r="C870"/>
      <c r="D870" s="66"/>
      <c r="E870" s="66"/>
      <c r="F870" s="66"/>
      <c r="G870"/>
      <c r="H870"/>
      <c r="I870"/>
      <c r="J870"/>
      <c r="K870"/>
      <c r="L870"/>
      <c r="M870"/>
      <c r="N870"/>
    </row>
    <row r="871" spans="1:14" x14ac:dyDescent="0.25">
      <c r="A871"/>
      <c r="B871"/>
      <c r="C871"/>
      <c r="D871" s="66"/>
      <c r="E871" s="66"/>
      <c r="F871" s="66"/>
      <c r="G871"/>
      <c r="H871"/>
      <c r="I871"/>
      <c r="J871"/>
      <c r="K871"/>
      <c r="L871"/>
      <c r="M871"/>
      <c r="N871"/>
    </row>
    <row r="872" spans="1:14" x14ac:dyDescent="0.25">
      <c r="A872"/>
      <c r="B872"/>
      <c r="C872"/>
      <c r="D872" s="66"/>
      <c r="E872" s="66"/>
      <c r="F872" s="66"/>
      <c r="G872"/>
      <c r="H872"/>
      <c r="I872"/>
      <c r="J872"/>
      <c r="K872"/>
      <c r="L872"/>
      <c r="M872"/>
      <c r="N872"/>
    </row>
    <row r="873" spans="1:14" x14ac:dyDescent="0.25">
      <c r="A873"/>
      <c r="B873"/>
      <c r="C873"/>
      <c r="D873" s="66"/>
      <c r="E873" s="66"/>
      <c r="F873" s="66"/>
      <c r="G873"/>
      <c r="H873"/>
      <c r="I873"/>
      <c r="J873"/>
      <c r="K873"/>
      <c r="L873"/>
      <c r="M873"/>
      <c r="N873"/>
    </row>
    <row r="874" spans="1:14" x14ac:dyDescent="0.25">
      <c r="A874"/>
      <c r="B874"/>
      <c r="C874"/>
      <c r="D874" s="66"/>
      <c r="E874" s="66"/>
      <c r="F874" s="66"/>
      <c r="G874"/>
      <c r="H874"/>
      <c r="I874"/>
      <c r="J874"/>
      <c r="K874"/>
      <c r="L874"/>
      <c r="M874"/>
      <c r="N874"/>
    </row>
    <row r="875" spans="1:14" x14ac:dyDescent="0.25">
      <c r="A875"/>
      <c r="B875"/>
      <c r="C875"/>
      <c r="D875" s="66"/>
      <c r="E875" s="66"/>
      <c r="F875" s="66"/>
      <c r="G875"/>
      <c r="H875"/>
      <c r="I875"/>
      <c r="J875"/>
      <c r="K875"/>
      <c r="L875"/>
      <c r="M875"/>
      <c r="N875"/>
    </row>
    <row r="876" spans="1:14" x14ac:dyDescent="0.25">
      <c r="A876"/>
      <c r="B876"/>
      <c r="C876"/>
      <c r="D876" s="66"/>
      <c r="E876" s="66"/>
      <c r="F876" s="66"/>
      <c r="G876"/>
      <c r="H876"/>
      <c r="I876"/>
      <c r="J876"/>
      <c r="K876"/>
      <c r="L876"/>
      <c r="M876"/>
      <c r="N876"/>
    </row>
    <row r="877" spans="1:14" x14ac:dyDescent="0.25">
      <c r="A877"/>
      <c r="B877"/>
      <c r="C877"/>
      <c r="D877" s="66"/>
      <c r="E877" s="66"/>
      <c r="F877" s="66"/>
      <c r="G877"/>
      <c r="H877"/>
      <c r="I877"/>
      <c r="J877"/>
      <c r="K877"/>
      <c r="L877"/>
      <c r="M877"/>
      <c r="N877"/>
    </row>
    <row r="878" spans="1:14" x14ac:dyDescent="0.25">
      <c r="A878"/>
      <c r="B878"/>
      <c r="C878"/>
      <c r="D878" s="66"/>
      <c r="E878" s="66"/>
      <c r="F878" s="66"/>
      <c r="G878"/>
      <c r="H878"/>
      <c r="I878"/>
      <c r="J878"/>
      <c r="K878"/>
      <c r="L878"/>
      <c r="M878"/>
      <c r="N878"/>
    </row>
    <row r="879" spans="1:14" x14ac:dyDescent="0.25">
      <c r="A879"/>
      <c r="B879"/>
      <c r="C879"/>
      <c r="D879" s="66"/>
      <c r="E879" s="66"/>
      <c r="F879" s="66"/>
      <c r="G879"/>
      <c r="H879"/>
      <c r="I879"/>
      <c r="J879"/>
      <c r="K879"/>
      <c r="L879"/>
      <c r="M879"/>
      <c r="N879"/>
    </row>
    <row r="880" spans="1:14" x14ac:dyDescent="0.25">
      <c r="A880"/>
      <c r="B880"/>
      <c r="C880"/>
      <c r="D880" s="66"/>
      <c r="E880" s="66"/>
      <c r="F880" s="66"/>
      <c r="G880"/>
      <c r="H880"/>
      <c r="I880"/>
      <c r="J880"/>
      <c r="K880"/>
      <c r="L880"/>
      <c r="M880"/>
      <c r="N880"/>
    </row>
    <row r="881" spans="1:14" x14ac:dyDescent="0.25">
      <c r="A881"/>
      <c r="B881"/>
      <c r="C881"/>
      <c r="D881" s="66"/>
      <c r="E881" s="66"/>
      <c r="F881" s="66"/>
      <c r="G881"/>
      <c r="H881"/>
      <c r="I881"/>
      <c r="J881"/>
      <c r="K881"/>
      <c r="L881"/>
      <c r="M881"/>
      <c r="N881"/>
    </row>
    <row r="882" spans="1:14" x14ac:dyDescent="0.25">
      <c r="A882"/>
      <c r="B882"/>
      <c r="C882"/>
      <c r="D882" s="66"/>
      <c r="E882" s="66"/>
      <c r="F882" s="66"/>
      <c r="G882"/>
      <c r="H882"/>
      <c r="I882"/>
      <c r="J882"/>
      <c r="K882"/>
      <c r="L882"/>
      <c r="M882"/>
      <c r="N882"/>
    </row>
    <row r="883" spans="1:14" x14ac:dyDescent="0.25">
      <c r="A883"/>
      <c r="B883"/>
      <c r="C883"/>
      <c r="D883" s="66"/>
      <c r="E883" s="66"/>
      <c r="F883" s="66"/>
      <c r="G883"/>
      <c r="H883"/>
      <c r="I883"/>
      <c r="J883"/>
      <c r="K883"/>
      <c r="L883"/>
      <c r="M883"/>
      <c r="N883"/>
    </row>
    <row r="884" spans="1:14" x14ac:dyDescent="0.25">
      <c r="A884"/>
      <c r="B884"/>
      <c r="C884"/>
      <c r="D884" s="66"/>
      <c r="E884" s="66"/>
      <c r="F884" s="66"/>
      <c r="G884"/>
      <c r="H884"/>
      <c r="I884"/>
      <c r="J884"/>
      <c r="K884"/>
      <c r="L884"/>
      <c r="M884"/>
      <c r="N884"/>
    </row>
    <row r="885" spans="1:14" x14ac:dyDescent="0.25">
      <c r="A885"/>
      <c r="B885"/>
      <c r="C885"/>
      <c r="D885" s="66"/>
      <c r="E885" s="66"/>
      <c r="F885" s="66"/>
      <c r="G885"/>
      <c r="H885"/>
      <c r="I885"/>
      <c r="J885"/>
      <c r="K885"/>
      <c r="L885"/>
      <c r="M885"/>
      <c r="N885"/>
    </row>
    <row r="886" spans="1:14" x14ac:dyDescent="0.25">
      <c r="A886"/>
      <c r="B886"/>
      <c r="C886"/>
      <c r="D886" s="66"/>
      <c r="E886" s="66"/>
      <c r="F886" s="66"/>
      <c r="G886"/>
      <c r="H886"/>
      <c r="I886"/>
      <c r="J886"/>
      <c r="K886"/>
      <c r="L886"/>
      <c r="M886"/>
      <c r="N886"/>
    </row>
    <row r="887" spans="1:14" x14ac:dyDescent="0.25">
      <c r="A887"/>
      <c r="B887"/>
      <c r="C887"/>
      <c r="D887" s="66"/>
      <c r="E887" s="66"/>
      <c r="F887" s="66"/>
      <c r="G887"/>
      <c r="H887"/>
      <c r="I887"/>
      <c r="J887"/>
      <c r="K887"/>
      <c r="L887"/>
      <c r="M887"/>
      <c r="N887"/>
    </row>
    <row r="888" spans="1:14" x14ac:dyDescent="0.25">
      <c r="A888"/>
      <c r="B888"/>
      <c r="C888"/>
      <c r="D888" s="66"/>
      <c r="E888" s="66"/>
      <c r="F888" s="66"/>
      <c r="G888"/>
      <c r="H888"/>
      <c r="I888"/>
      <c r="J888"/>
      <c r="K888"/>
      <c r="L888"/>
      <c r="M888"/>
      <c r="N888"/>
    </row>
    <row r="889" spans="1:14" x14ac:dyDescent="0.25">
      <c r="A889"/>
      <c r="B889"/>
      <c r="C889"/>
      <c r="D889" s="66"/>
      <c r="E889" s="66"/>
      <c r="F889" s="66"/>
      <c r="G889"/>
      <c r="H889"/>
      <c r="I889"/>
      <c r="J889"/>
      <c r="K889"/>
      <c r="L889"/>
      <c r="M889"/>
      <c r="N889"/>
    </row>
    <row r="890" spans="1:14" x14ac:dyDescent="0.25">
      <c r="A890"/>
      <c r="B890"/>
      <c r="C890"/>
      <c r="D890" s="66"/>
      <c r="E890" s="66"/>
      <c r="F890" s="66"/>
      <c r="G890"/>
      <c r="H890"/>
      <c r="I890"/>
      <c r="J890"/>
      <c r="K890"/>
      <c r="L890"/>
      <c r="M890"/>
      <c r="N890"/>
    </row>
    <row r="891" spans="1:14" x14ac:dyDescent="0.25">
      <c r="A891"/>
      <c r="B891"/>
      <c r="C891"/>
      <c r="D891" s="66"/>
      <c r="E891" s="66"/>
      <c r="F891" s="66"/>
      <c r="G891"/>
      <c r="H891"/>
      <c r="I891"/>
      <c r="J891"/>
      <c r="K891"/>
      <c r="L891"/>
      <c r="M891"/>
      <c r="N891"/>
    </row>
    <row r="892" spans="1:14" x14ac:dyDescent="0.25">
      <c r="A892"/>
      <c r="B892"/>
      <c r="C892"/>
      <c r="D892" s="66"/>
      <c r="E892" s="66"/>
      <c r="F892" s="66"/>
      <c r="G892"/>
      <c r="H892"/>
      <c r="I892"/>
      <c r="J892"/>
      <c r="K892"/>
      <c r="L892"/>
      <c r="M892"/>
      <c r="N892"/>
    </row>
    <row r="893" spans="1:14" x14ac:dyDescent="0.25">
      <c r="A893"/>
      <c r="B893"/>
      <c r="C893"/>
      <c r="D893" s="66"/>
      <c r="E893" s="66"/>
      <c r="F893" s="66"/>
      <c r="G893"/>
      <c r="H893"/>
      <c r="I893"/>
      <c r="J893"/>
      <c r="K893"/>
      <c r="L893"/>
      <c r="M893"/>
      <c r="N893"/>
    </row>
    <row r="894" spans="1:14" x14ac:dyDescent="0.25">
      <c r="A894"/>
      <c r="B894"/>
      <c r="C894"/>
      <c r="D894" s="66"/>
      <c r="E894" s="66"/>
      <c r="F894" s="66"/>
      <c r="G894"/>
      <c r="H894"/>
      <c r="I894"/>
      <c r="J894"/>
      <c r="K894"/>
      <c r="L894"/>
      <c r="M894"/>
      <c r="N894"/>
    </row>
    <row r="895" spans="1:14" x14ac:dyDescent="0.25">
      <c r="A895"/>
      <c r="B895"/>
      <c r="C895"/>
      <c r="D895" s="66"/>
      <c r="E895" s="66"/>
      <c r="F895" s="66"/>
      <c r="G895"/>
      <c r="H895"/>
      <c r="I895"/>
      <c r="J895"/>
      <c r="K895"/>
      <c r="L895"/>
      <c r="M895"/>
      <c r="N895"/>
    </row>
    <row r="896" spans="1:14" x14ac:dyDescent="0.25">
      <c r="A896"/>
      <c r="B896"/>
      <c r="C896"/>
      <c r="D896" s="66"/>
      <c r="E896" s="66"/>
      <c r="F896" s="66"/>
      <c r="G896"/>
      <c r="H896"/>
      <c r="I896"/>
      <c r="J896"/>
      <c r="K896"/>
      <c r="L896"/>
      <c r="M896"/>
      <c r="N896"/>
    </row>
    <row r="897" spans="1:14" x14ac:dyDescent="0.25">
      <c r="A897"/>
      <c r="B897"/>
      <c r="C897"/>
      <c r="D897" s="66"/>
      <c r="E897" s="66"/>
      <c r="F897" s="66"/>
      <c r="G897"/>
      <c r="H897"/>
      <c r="I897"/>
      <c r="J897"/>
      <c r="K897"/>
      <c r="L897"/>
      <c r="M897"/>
      <c r="N897"/>
    </row>
    <row r="898" spans="1:14" x14ac:dyDescent="0.25">
      <c r="A898"/>
      <c r="B898"/>
      <c r="C898"/>
      <c r="D898" s="66"/>
      <c r="E898" s="66"/>
      <c r="F898" s="66"/>
      <c r="G898"/>
      <c r="H898"/>
      <c r="I898"/>
      <c r="J898"/>
      <c r="K898"/>
      <c r="L898"/>
      <c r="M898"/>
      <c r="N898"/>
    </row>
    <row r="899" spans="1:14" x14ac:dyDescent="0.25">
      <c r="A899"/>
      <c r="B899"/>
      <c r="C899"/>
      <c r="D899" s="66"/>
      <c r="E899" s="66"/>
      <c r="F899" s="66"/>
      <c r="G899"/>
      <c r="H899"/>
      <c r="I899"/>
      <c r="J899"/>
      <c r="K899"/>
      <c r="L899"/>
      <c r="M899"/>
      <c r="N899"/>
    </row>
    <row r="900" spans="1:14" x14ac:dyDescent="0.25">
      <c r="A900"/>
      <c r="B900"/>
      <c r="C900"/>
      <c r="D900" s="66"/>
      <c r="E900" s="66"/>
      <c r="F900" s="66"/>
      <c r="G900"/>
      <c r="H900"/>
      <c r="I900"/>
      <c r="J900"/>
      <c r="K900"/>
      <c r="L900"/>
      <c r="M900"/>
      <c r="N900"/>
    </row>
    <row r="901" spans="1:14" x14ac:dyDescent="0.25">
      <c r="A901"/>
      <c r="B901"/>
      <c r="C901"/>
      <c r="D901" s="66"/>
      <c r="E901" s="66"/>
      <c r="F901" s="66"/>
      <c r="G901"/>
      <c r="H901"/>
      <c r="I901"/>
      <c r="J901"/>
      <c r="K901"/>
      <c r="L901"/>
      <c r="M901"/>
      <c r="N901"/>
    </row>
    <row r="902" spans="1:14" x14ac:dyDescent="0.25">
      <c r="A902"/>
      <c r="B902"/>
      <c r="C902"/>
      <c r="D902" s="66"/>
      <c r="E902" s="66"/>
      <c r="F902" s="66"/>
      <c r="G902"/>
      <c r="H902"/>
      <c r="I902"/>
      <c r="J902"/>
      <c r="K902"/>
      <c r="L902"/>
      <c r="M902"/>
      <c r="N902"/>
    </row>
    <row r="903" spans="1:14" x14ac:dyDescent="0.25">
      <c r="A903"/>
      <c r="B903"/>
      <c r="C903"/>
      <c r="D903" s="66"/>
      <c r="E903" s="66"/>
      <c r="F903" s="66"/>
      <c r="G903"/>
      <c r="H903"/>
      <c r="I903"/>
      <c r="J903"/>
      <c r="K903"/>
      <c r="L903"/>
      <c r="M903"/>
      <c r="N903"/>
    </row>
    <row r="904" spans="1:14" x14ac:dyDescent="0.25">
      <c r="A904"/>
      <c r="B904"/>
      <c r="C904"/>
      <c r="D904" s="66"/>
      <c r="E904" s="66"/>
      <c r="F904" s="66"/>
      <c r="G904"/>
      <c r="H904"/>
      <c r="I904"/>
      <c r="J904"/>
      <c r="K904"/>
      <c r="L904"/>
      <c r="M904"/>
      <c r="N904"/>
    </row>
    <row r="905" spans="1:14" x14ac:dyDescent="0.25">
      <c r="A905"/>
      <c r="B905"/>
      <c r="C905"/>
      <c r="D905" s="66"/>
      <c r="E905" s="66"/>
      <c r="F905" s="66"/>
      <c r="G905"/>
      <c r="H905"/>
      <c r="I905"/>
      <c r="J905"/>
      <c r="K905"/>
      <c r="L905"/>
      <c r="M905"/>
      <c r="N905"/>
    </row>
    <row r="906" spans="1:14" x14ac:dyDescent="0.25">
      <c r="A906"/>
      <c r="B906"/>
      <c r="C906"/>
      <c r="D906" s="66"/>
      <c r="E906" s="66"/>
      <c r="F906" s="66"/>
      <c r="G906"/>
      <c r="H906"/>
      <c r="I906"/>
      <c r="J906"/>
      <c r="K906"/>
      <c r="L906"/>
      <c r="M906"/>
      <c r="N906"/>
    </row>
    <row r="907" spans="1:14" x14ac:dyDescent="0.25">
      <c r="A907"/>
      <c r="B907"/>
      <c r="C907"/>
      <c r="D907" s="66"/>
      <c r="E907" s="66"/>
      <c r="F907" s="66"/>
      <c r="G907"/>
      <c r="H907"/>
      <c r="I907"/>
      <c r="J907"/>
      <c r="K907"/>
      <c r="L907"/>
      <c r="M907"/>
      <c r="N907"/>
    </row>
    <row r="908" spans="1:14" x14ac:dyDescent="0.25">
      <c r="A908"/>
      <c r="B908"/>
      <c r="C908"/>
      <c r="D908" s="66"/>
      <c r="E908" s="66"/>
      <c r="F908" s="66"/>
      <c r="G908"/>
      <c r="H908"/>
      <c r="I908"/>
      <c r="J908"/>
      <c r="K908"/>
      <c r="L908"/>
      <c r="M908"/>
      <c r="N908"/>
    </row>
    <row r="909" spans="1:14" x14ac:dyDescent="0.25">
      <c r="A909"/>
      <c r="B909"/>
      <c r="C909"/>
      <c r="D909" s="66"/>
      <c r="E909" s="66"/>
      <c r="F909" s="66"/>
      <c r="G909"/>
      <c r="H909"/>
      <c r="I909"/>
      <c r="J909"/>
      <c r="K909"/>
      <c r="L909"/>
      <c r="M909"/>
      <c r="N909"/>
    </row>
    <row r="910" spans="1:14" x14ac:dyDescent="0.25">
      <c r="A910"/>
      <c r="B910"/>
      <c r="C910"/>
      <c r="D910" s="66"/>
      <c r="E910" s="66"/>
      <c r="F910" s="66"/>
      <c r="G910"/>
      <c r="H910"/>
      <c r="I910"/>
      <c r="J910"/>
      <c r="K910"/>
      <c r="L910"/>
      <c r="M910"/>
      <c r="N910"/>
    </row>
    <row r="911" spans="1:14" x14ac:dyDescent="0.25">
      <c r="A911"/>
      <c r="B911"/>
      <c r="C911"/>
      <c r="D911" s="66"/>
      <c r="E911" s="66"/>
      <c r="F911" s="66"/>
      <c r="G911"/>
      <c r="H911"/>
      <c r="I911"/>
      <c r="J911"/>
      <c r="K911"/>
      <c r="L911"/>
      <c r="M911"/>
      <c r="N911"/>
    </row>
    <row r="912" spans="1:14" x14ac:dyDescent="0.25">
      <c r="A912"/>
      <c r="B912"/>
      <c r="C912"/>
      <c r="D912" s="66"/>
      <c r="E912" s="66"/>
      <c r="F912" s="66"/>
      <c r="G912"/>
      <c r="H912"/>
      <c r="I912"/>
      <c r="J912"/>
      <c r="K912"/>
      <c r="L912"/>
      <c r="M912"/>
      <c r="N912"/>
    </row>
    <row r="913" spans="1:14" x14ac:dyDescent="0.25">
      <c r="A913"/>
      <c r="B913"/>
      <c r="C913"/>
      <c r="D913" s="66"/>
      <c r="E913" s="66"/>
      <c r="F913" s="66"/>
      <c r="G913"/>
      <c r="H913"/>
      <c r="I913"/>
      <c r="J913"/>
      <c r="K913"/>
      <c r="L913"/>
      <c r="M913"/>
      <c r="N913"/>
    </row>
    <row r="914" spans="1:14" x14ac:dyDescent="0.25">
      <c r="A914"/>
      <c r="B914"/>
      <c r="C914"/>
      <c r="D914" s="66"/>
      <c r="E914" s="66"/>
      <c r="F914" s="66"/>
      <c r="G914"/>
      <c r="H914"/>
      <c r="I914"/>
      <c r="J914"/>
      <c r="K914"/>
      <c r="L914"/>
      <c r="M914"/>
      <c r="N914"/>
    </row>
    <row r="915" spans="1:14" x14ac:dyDescent="0.25">
      <c r="A915"/>
      <c r="B915"/>
      <c r="C915"/>
      <c r="D915" s="66"/>
      <c r="E915" s="66"/>
      <c r="F915" s="66"/>
      <c r="G915"/>
      <c r="H915"/>
      <c r="I915"/>
      <c r="J915"/>
      <c r="K915"/>
      <c r="L915"/>
      <c r="M915"/>
      <c r="N915"/>
    </row>
    <row r="916" spans="1:14" x14ac:dyDescent="0.25">
      <c r="A916"/>
      <c r="B916"/>
      <c r="C916"/>
      <c r="D916" s="66"/>
      <c r="E916" s="66"/>
      <c r="F916" s="66"/>
      <c r="G916"/>
      <c r="H916"/>
      <c r="I916"/>
      <c r="J916"/>
      <c r="K916"/>
      <c r="L916"/>
      <c r="M916"/>
      <c r="N916"/>
    </row>
    <row r="917" spans="1:14" x14ac:dyDescent="0.25">
      <c r="A917"/>
      <c r="B917"/>
      <c r="C917"/>
      <c r="D917" s="66"/>
      <c r="E917" s="66"/>
      <c r="F917" s="66"/>
      <c r="G917"/>
      <c r="H917"/>
      <c r="I917"/>
      <c r="J917"/>
      <c r="K917"/>
      <c r="L917"/>
      <c r="M917"/>
      <c r="N917"/>
    </row>
    <row r="918" spans="1:14" x14ac:dyDescent="0.25">
      <c r="A918"/>
      <c r="B918"/>
      <c r="C918"/>
      <c r="D918" s="66"/>
      <c r="E918" s="66"/>
      <c r="F918" s="66"/>
      <c r="G918"/>
      <c r="H918"/>
      <c r="I918"/>
      <c r="J918"/>
      <c r="K918"/>
      <c r="L918"/>
      <c r="M918"/>
      <c r="N918"/>
    </row>
    <row r="919" spans="1:14" x14ac:dyDescent="0.25">
      <c r="A919"/>
      <c r="B919"/>
      <c r="C919"/>
      <c r="D919" s="66"/>
      <c r="E919" s="66"/>
      <c r="F919" s="66"/>
      <c r="G919"/>
      <c r="H919"/>
      <c r="I919"/>
      <c r="J919"/>
      <c r="K919"/>
      <c r="L919"/>
      <c r="M919"/>
      <c r="N919"/>
    </row>
    <row r="920" spans="1:14" x14ac:dyDescent="0.25">
      <c r="A920"/>
      <c r="B920"/>
      <c r="C920"/>
      <c r="D920" s="66"/>
      <c r="E920" s="66"/>
      <c r="F920" s="66"/>
      <c r="G920"/>
      <c r="H920"/>
      <c r="I920"/>
      <c r="J920"/>
      <c r="K920"/>
      <c r="L920"/>
      <c r="M920"/>
      <c r="N920"/>
    </row>
    <row r="921" spans="1:14" x14ac:dyDescent="0.25">
      <c r="A921"/>
      <c r="B921"/>
      <c r="C921"/>
      <c r="D921" s="66"/>
      <c r="E921" s="66"/>
      <c r="F921" s="66"/>
      <c r="G921"/>
      <c r="H921"/>
      <c r="I921"/>
      <c r="J921"/>
      <c r="K921"/>
      <c r="L921"/>
      <c r="M921"/>
      <c r="N921"/>
    </row>
    <row r="922" spans="1:14" x14ac:dyDescent="0.25">
      <c r="A922"/>
      <c r="B922"/>
      <c r="C922"/>
      <c r="D922" s="66"/>
      <c r="E922" s="66"/>
      <c r="F922" s="66"/>
      <c r="G922"/>
      <c r="H922"/>
      <c r="I922"/>
      <c r="J922"/>
      <c r="K922"/>
      <c r="L922"/>
      <c r="M922"/>
      <c r="N922"/>
    </row>
    <row r="923" spans="1:14" x14ac:dyDescent="0.25">
      <c r="A923"/>
      <c r="B923"/>
      <c r="C923"/>
      <c r="D923" s="66"/>
      <c r="E923" s="66"/>
      <c r="F923" s="66"/>
      <c r="G923"/>
      <c r="H923"/>
      <c r="I923"/>
      <c r="J923"/>
      <c r="K923"/>
      <c r="L923"/>
      <c r="M923"/>
      <c r="N923"/>
    </row>
    <row r="924" spans="1:14" x14ac:dyDescent="0.25">
      <c r="A924"/>
      <c r="B924"/>
      <c r="C924"/>
      <c r="D924" s="66"/>
      <c r="E924" s="66"/>
      <c r="F924" s="66"/>
      <c r="G924"/>
      <c r="H924"/>
      <c r="I924"/>
      <c r="J924"/>
      <c r="K924"/>
      <c r="L924"/>
      <c r="M924"/>
      <c r="N924"/>
    </row>
    <row r="925" spans="1:14" x14ac:dyDescent="0.25">
      <c r="A925"/>
      <c r="B925"/>
      <c r="C925"/>
      <c r="D925" s="66"/>
      <c r="E925" s="66"/>
      <c r="F925" s="66"/>
      <c r="G925"/>
      <c r="H925"/>
      <c r="I925"/>
      <c r="J925"/>
      <c r="K925"/>
      <c r="L925"/>
      <c r="M925"/>
      <c r="N925"/>
    </row>
    <row r="926" spans="1:14" x14ac:dyDescent="0.25">
      <c r="A926"/>
      <c r="B926"/>
      <c r="C926"/>
      <c r="D926" s="66"/>
      <c r="E926" s="66"/>
      <c r="F926" s="66"/>
      <c r="G926"/>
      <c r="H926"/>
      <c r="I926"/>
      <c r="J926"/>
      <c r="K926"/>
      <c r="L926"/>
      <c r="M926"/>
      <c r="N926"/>
    </row>
    <row r="927" spans="1:14" x14ac:dyDescent="0.25">
      <c r="A927"/>
      <c r="B927"/>
      <c r="C927"/>
      <c r="D927" s="66"/>
      <c r="E927" s="66"/>
      <c r="F927" s="66"/>
      <c r="G927"/>
      <c r="H927"/>
      <c r="I927"/>
      <c r="J927"/>
      <c r="K927"/>
      <c r="L927"/>
      <c r="M927"/>
      <c r="N927"/>
    </row>
    <row r="928" spans="1:14" x14ac:dyDescent="0.25">
      <c r="A928"/>
      <c r="B928"/>
      <c r="C928"/>
      <c r="D928" s="66"/>
      <c r="E928" s="66"/>
      <c r="F928" s="66"/>
      <c r="G928"/>
      <c r="H928"/>
      <c r="I928"/>
      <c r="J928"/>
      <c r="K928"/>
      <c r="L928"/>
      <c r="M928"/>
      <c r="N928"/>
    </row>
    <row r="929" spans="1:14" x14ac:dyDescent="0.25">
      <c r="A929"/>
      <c r="B929"/>
      <c r="C929"/>
      <c r="D929" s="66"/>
      <c r="E929" s="66"/>
      <c r="F929" s="66"/>
      <c r="G929"/>
      <c r="H929"/>
      <c r="I929"/>
      <c r="J929"/>
      <c r="K929"/>
      <c r="L929"/>
      <c r="M929"/>
      <c r="N929"/>
    </row>
    <row r="930" spans="1:14" x14ac:dyDescent="0.25">
      <c r="A930"/>
      <c r="B930"/>
      <c r="C930"/>
      <c r="D930" s="66"/>
      <c r="E930" s="66"/>
      <c r="F930" s="66"/>
      <c r="G930"/>
      <c r="H930"/>
      <c r="I930"/>
      <c r="J930"/>
      <c r="K930"/>
      <c r="L930"/>
      <c r="M930"/>
      <c r="N930"/>
    </row>
    <row r="931" spans="1:14" x14ac:dyDescent="0.25">
      <c r="A931"/>
      <c r="B931"/>
      <c r="C931"/>
      <c r="D931" s="66"/>
      <c r="E931" s="66"/>
      <c r="F931" s="66"/>
      <c r="G931"/>
      <c r="H931"/>
      <c r="I931"/>
      <c r="J931"/>
      <c r="K931"/>
      <c r="L931"/>
      <c r="M931"/>
      <c r="N931"/>
    </row>
    <row r="932" spans="1:14" x14ac:dyDescent="0.25">
      <c r="A932"/>
      <c r="B932"/>
      <c r="C932"/>
      <c r="D932" s="66"/>
      <c r="E932" s="66"/>
      <c r="F932" s="66"/>
      <c r="G932"/>
      <c r="H932"/>
      <c r="I932"/>
      <c r="J932"/>
      <c r="K932"/>
      <c r="L932"/>
      <c r="M932"/>
      <c r="N932"/>
    </row>
    <row r="933" spans="1:14" x14ac:dyDescent="0.25">
      <c r="A933"/>
      <c r="B933"/>
      <c r="C933"/>
      <c r="D933" s="66"/>
      <c r="E933" s="66"/>
      <c r="F933" s="66"/>
      <c r="G933"/>
      <c r="H933"/>
      <c r="I933"/>
      <c r="J933"/>
      <c r="K933"/>
      <c r="L933"/>
      <c r="M933"/>
      <c r="N933"/>
    </row>
    <row r="934" spans="1:14" x14ac:dyDescent="0.25">
      <c r="A934"/>
      <c r="B934"/>
      <c r="C934"/>
      <c r="D934" s="66"/>
      <c r="E934" s="66"/>
      <c r="F934" s="66"/>
      <c r="G934"/>
      <c r="H934"/>
      <c r="I934"/>
      <c r="J934"/>
      <c r="K934"/>
      <c r="L934"/>
      <c r="M934"/>
      <c r="N934"/>
    </row>
    <row r="935" spans="1:14" x14ac:dyDescent="0.25">
      <c r="A935"/>
      <c r="B935"/>
      <c r="C935"/>
      <c r="D935" s="66"/>
      <c r="E935" s="66"/>
      <c r="F935" s="66"/>
      <c r="G935"/>
      <c r="H935"/>
      <c r="I935"/>
      <c r="J935"/>
      <c r="K935"/>
      <c r="L935"/>
      <c r="M935"/>
      <c r="N935"/>
    </row>
    <row r="936" spans="1:14" x14ac:dyDescent="0.25">
      <c r="A936"/>
      <c r="B936"/>
      <c r="C936"/>
      <c r="D936" s="66"/>
      <c r="E936" s="66"/>
      <c r="F936" s="66"/>
      <c r="G936"/>
      <c r="H936"/>
      <c r="I936"/>
      <c r="J936"/>
      <c r="K936"/>
      <c r="L936"/>
      <c r="M936"/>
      <c r="N936"/>
    </row>
    <row r="937" spans="1:14" x14ac:dyDescent="0.25">
      <c r="A937"/>
      <c r="B937"/>
      <c r="C937"/>
      <c r="D937" s="66"/>
      <c r="E937" s="66"/>
      <c r="F937" s="66"/>
      <c r="G937"/>
      <c r="H937"/>
      <c r="I937"/>
      <c r="J937"/>
      <c r="K937"/>
      <c r="L937"/>
      <c r="M937"/>
      <c r="N937"/>
    </row>
    <row r="938" spans="1:14" x14ac:dyDescent="0.25">
      <c r="A938"/>
      <c r="B938"/>
      <c r="C938"/>
      <c r="D938" s="66"/>
      <c r="E938" s="66"/>
      <c r="F938" s="66"/>
      <c r="G938"/>
      <c r="H938"/>
      <c r="I938"/>
      <c r="J938"/>
      <c r="K938"/>
      <c r="L938"/>
      <c r="M938"/>
      <c r="N938"/>
    </row>
    <row r="939" spans="1:14" x14ac:dyDescent="0.25">
      <c r="A939"/>
      <c r="B939"/>
      <c r="C939"/>
      <c r="D939" s="66"/>
      <c r="E939" s="66"/>
      <c r="F939" s="66"/>
      <c r="G939"/>
      <c r="H939"/>
      <c r="I939"/>
      <c r="J939"/>
      <c r="K939"/>
      <c r="L939"/>
      <c r="M939"/>
      <c r="N939"/>
    </row>
    <row r="940" spans="1:14" x14ac:dyDescent="0.25">
      <c r="A940"/>
      <c r="B940"/>
      <c r="C940"/>
      <c r="D940" s="66"/>
      <c r="E940" s="66"/>
      <c r="F940" s="66"/>
      <c r="G940"/>
      <c r="H940"/>
      <c r="I940"/>
      <c r="J940"/>
      <c r="K940"/>
      <c r="L940"/>
      <c r="M940"/>
      <c r="N940"/>
    </row>
    <row r="941" spans="1:14" x14ac:dyDescent="0.25">
      <c r="A941"/>
      <c r="B941"/>
      <c r="C941"/>
      <c r="D941" s="66"/>
      <c r="E941" s="66"/>
      <c r="F941" s="66"/>
      <c r="G941"/>
      <c r="H941"/>
      <c r="I941"/>
      <c r="J941"/>
      <c r="K941"/>
      <c r="L941"/>
      <c r="M941"/>
      <c r="N941"/>
    </row>
    <row r="942" spans="1:14" x14ac:dyDescent="0.25">
      <c r="A942"/>
      <c r="B942"/>
      <c r="C942"/>
      <c r="D942" s="66"/>
      <c r="E942" s="66"/>
      <c r="F942" s="66"/>
      <c r="G942"/>
      <c r="H942"/>
      <c r="I942"/>
      <c r="J942"/>
      <c r="K942"/>
      <c r="L942"/>
      <c r="M942"/>
      <c r="N942"/>
    </row>
    <row r="943" spans="1:14" x14ac:dyDescent="0.25">
      <c r="A943"/>
      <c r="B943"/>
      <c r="C943"/>
      <c r="D943" s="66"/>
      <c r="E943" s="66"/>
      <c r="F943" s="66"/>
      <c r="G943"/>
      <c r="H943"/>
      <c r="I943"/>
      <c r="J943"/>
      <c r="K943"/>
      <c r="L943"/>
      <c r="M943"/>
      <c r="N943"/>
    </row>
    <row r="944" spans="1:14" x14ac:dyDescent="0.25">
      <c r="A944"/>
      <c r="B944"/>
      <c r="C944"/>
      <c r="D944" s="66"/>
      <c r="E944" s="66"/>
      <c r="F944" s="66"/>
      <c r="G944"/>
      <c r="H944"/>
      <c r="I944"/>
      <c r="J944"/>
      <c r="K944"/>
      <c r="L944"/>
      <c r="M944"/>
      <c r="N944"/>
    </row>
    <row r="945" spans="1:14" x14ac:dyDescent="0.25">
      <c r="A945"/>
      <c r="B945"/>
      <c r="C945"/>
      <c r="D945" s="66"/>
      <c r="E945" s="66"/>
      <c r="F945" s="66"/>
      <c r="G945"/>
      <c r="H945"/>
      <c r="I945"/>
      <c r="J945"/>
      <c r="K945"/>
      <c r="L945"/>
      <c r="M945"/>
      <c r="N945"/>
    </row>
    <row r="946" spans="1:14" x14ac:dyDescent="0.25">
      <c r="A946"/>
      <c r="B946"/>
      <c r="C946"/>
      <c r="D946" s="66"/>
      <c r="E946" s="66"/>
      <c r="F946" s="66"/>
      <c r="G946"/>
      <c r="H946"/>
      <c r="I946"/>
      <c r="J946"/>
      <c r="K946"/>
      <c r="L946"/>
      <c r="M946"/>
      <c r="N946"/>
    </row>
    <row r="947" spans="1:14" x14ac:dyDescent="0.25">
      <c r="A947"/>
      <c r="B947"/>
      <c r="C947"/>
      <c r="D947" s="66"/>
      <c r="E947" s="66"/>
      <c r="F947" s="66"/>
      <c r="G947"/>
      <c r="H947"/>
      <c r="I947"/>
      <c r="J947"/>
      <c r="K947"/>
      <c r="L947"/>
      <c r="M947"/>
      <c r="N947"/>
    </row>
    <row r="948" spans="1:14" x14ac:dyDescent="0.25">
      <c r="A948"/>
      <c r="B948"/>
      <c r="C948"/>
      <c r="D948" s="66"/>
      <c r="E948" s="66"/>
      <c r="F948" s="66"/>
      <c r="G948"/>
      <c r="H948"/>
      <c r="I948"/>
      <c r="J948"/>
      <c r="K948"/>
      <c r="L948"/>
      <c r="M948"/>
      <c r="N948"/>
    </row>
    <row r="949" spans="1:14" x14ac:dyDescent="0.25">
      <c r="A949"/>
      <c r="B949"/>
      <c r="C949"/>
      <c r="D949" s="66"/>
      <c r="E949" s="66"/>
      <c r="F949" s="66"/>
      <c r="G949"/>
      <c r="H949"/>
      <c r="I949"/>
      <c r="J949"/>
      <c r="K949"/>
      <c r="L949"/>
      <c r="M949"/>
      <c r="N949"/>
    </row>
    <row r="950" spans="1:14" x14ac:dyDescent="0.25">
      <c r="A950"/>
      <c r="B950"/>
      <c r="C950"/>
      <c r="D950" s="66"/>
      <c r="E950" s="66"/>
      <c r="F950" s="66"/>
      <c r="G950"/>
      <c r="H950"/>
      <c r="I950"/>
      <c r="J950"/>
      <c r="K950"/>
      <c r="L950"/>
      <c r="M950"/>
      <c r="N950"/>
    </row>
    <row r="951" spans="1:14" x14ac:dyDescent="0.25">
      <c r="A951"/>
      <c r="B951"/>
      <c r="C951"/>
      <c r="D951" s="66"/>
      <c r="E951" s="66"/>
      <c r="F951" s="66"/>
      <c r="G951"/>
      <c r="H951"/>
      <c r="I951"/>
      <c r="J951"/>
      <c r="K951"/>
      <c r="L951"/>
      <c r="M951"/>
      <c r="N951"/>
    </row>
    <row r="952" spans="1:14" x14ac:dyDescent="0.25">
      <c r="A952"/>
      <c r="B952"/>
      <c r="C952"/>
      <c r="D952" s="66"/>
      <c r="E952" s="66"/>
      <c r="F952" s="66"/>
      <c r="G952"/>
      <c r="H952"/>
      <c r="I952"/>
      <c r="J952"/>
      <c r="K952"/>
      <c r="L952"/>
      <c r="M952"/>
      <c r="N952"/>
    </row>
    <row r="953" spans="1:14" x14ac:dyDescent="0.25">
      <c r="A953"/>
      <c r="B953"/>
      <c r="C953"/>
      <c r="D953" s="66"/>
      <c r="E953" s="66"/>
      <c r="F953" s="66"/>
      <c r="G953"/>
      <c r="H953"/>
      <c r="I953"/>
      <c r="J953"/>
      <c r="K953"/>
      <c r="L953"/>
      <c r="M953"/>
      <c r="N953"/>
    </row>
    <row r="954" spans="1:14" x14ac:dyDescent="0.25">
      <c r="A954"/>
      <c r="B954"/>
      <c r="C954"/>
      <c r="D954" s="66"/>
      <c r="E954" s="66"/>
      <c r="F954" s="66"/>
      <c r="G954"/>
      <c r="H954"/>
      <c r="I954"/>
      <c r="J954"/>
      <c r="K954"/>
      <c r="L954"/>
      <c r="M954"/>
      <c r="N954"/>
    </row>
    <row r="955" spans="1:14" x14ac:dyDescent="0.25">
      <c r="A955"/>
      <c r="B955"/>
      <c r="C955"/>
      <c r="D955" s="66"/>
      <c r="E955" s="66"/>
      <c r="F955" s="66"/>
      <c r="G955"/>
      <c r="H955"/>
      <c r="I955"/>
      <c r="J955"/>
      <c r="K955"/>
      <c r="L955"/>
      <c r="M955"/>
      <c r="N955"/>
    </row>
    <row r="956" spans="1:14" x14ac:dyDescent="0.25">
      <c r="A956"/>
      <c r="B956"/>
      <c r="C956"/>
      <c r="D956" s="66"/>
      <c r="E956" s="66"/>
      <c r="F956" s="66"/>
      <c r="G956"/>
      <c r="H956"/>
      <c r="I956"/>
      <c r="J956"/>
      <c r="K956"/>
      <c r="L956"/>
      <c r="M956"/>
      <c r="N956"/>
    </row>
    <row r="957" spans="1:14" x14ac:dyDescent="0.25">
      <c r="A957"/>
      <c r="B957"/>
      <c r="C957"/>
      <c r="D957" s="66"/>
      <c r="E957" s="66"/>
      <c r="F957" s="66"/>
      <c r="G957"/>
      <c r="H957"/>
      <c r="I957"/>
      <c r="J957"/>
      <c r="K957"/>
      <c r="L957"/>
      <c r="M957"/>
      <c r="N957"/>
    </row>
    <row r="958" spans="1:14" x14ac:dyDescent="0.25">
      <c r="A958"/>
      <c r="B958"/>
      <c r="C958"/>
      <c r="D958" s="66"/>
      <c r="E958" s="66"/>
      <c r="F958" s="66"/>
      <c r="G958"/>
      <c r="H958"/>
      <c r="I958"/>
      <c r="J958"/>
      <c r="K958"/>
      <c r="L958"/>
      <c r="M958"/>
      <c r="N958"/>
    </row>
    <row r="959" spans="1:14" x14ac:dyDescent="0.25">
      <c r="A959"/>
      <c r="B959"/>
      <c r="C959"/>
      <c r="D959" s="66"/>
      <c r="E959" s="66"/>
      <c r="F959" s="66"/>
      <c r="G959"/>
      <c r="H959"/>
      <c r="I959"/>
      <c r="J959"/>
      <c r="K959"/>
      <c r="L959"/>
      <c r="M959"/>
      <c r="N959"/>
    </row>
    <row r="960" spans="1:14" x14ac:dyDescent="0.25">
      <c r="A960"/>
      <c r="B960"/>
      <c r="C960"/>
      <c r="D960" s="66"/>
      <c r="E960" s="66"/>
      <c r="F960" s="66"/>
      <c r="G960"/>
      <c r="H960"/>
      <c r="I960"/>
      <c r="J960"/>
      <c r="K960"/>
      <c r="L960"/>
      <c r="M960"/>
      <c r="N960"/>
    </row>
    <row r="961" spans="1:14" x14ac:dyDescent="0.25">
      <c r="A961"/>
      <c r="B961"/>
      <c r="C961"/>
      <c r="D961" s="66"/>
      <c r="E961" s="66"/>
      <c r="F961" s="66"/>
      <c r="G961"/>
      <c r="H961"/>
      <c r="I961"/>
      <c r="J961"/>
      <c r="K961"/>
      <c r="L961"/>
      <c r="M961"/>
      <c r="N961"/>
    </row>
    <row r="962" spans="1:14" x14ac:dyDescent="0.25">
      <c r="A962"/>
      <c r="B962"/>
      <c r="C962"/>
      <c r="D962" s="66"/>
      <c r="E962" s="66"/>
      <c r="F962" s="66"/>
      <c r="G962"/>
      <c r="H962"/>
      <c r="I962"/>
      <c r="J962"/>
      <c r="K962"/>
      <c r="L962"/>
      <c r="M962"/>
      <c r="N962"/>
    </row>
    <row r="963" spans="1:14" x14ac:dyDescent="0.25">
      <c r="A963"/>
      <c r="B963"/>
      <c r="C963"/>
      <c r="D963" s="66"/>
      <c r="E963" s="66"/>
      <c r="F963" s="66"/>
      <c r="G963"/>
      <c r="H963"/>
      <c r="I963"/>
      <c r="J963"/>
      <c r="K963"/>
      <c r="L963"/>
      <c r="M963"/>
      <c r="N963"/>
    </row>
    <row r="964" spans="1:14" x14ac:dyDescent="0.25">
      <c r="A964"/>
      <c r="B964"/>
      <c r="C964"/>
      <c r="D964" s="66"/>
      <c r="E964" s="66"/>
      <c r="F964" s="66"/>
      <c r="G964"/>
      <c r="H964"/>
      <c r="I964"/>
      <c r="J964"/>
      <c r="K964"/>
      <c r="L964"/>
      <c r="M964"/>
      <c r="N964"/>
    </row>
    <row r="965" spans="1:14" x14ac:dyDescent="0.25">
      <c r="A965"/>
      <c r="B965"/>
      <c r="C965"/>
      <c r="D965" s="66"/>
      <c r="E965" s="66"/>
      <c r="F965" s="66"/>
      <c r="G965"/>
      <c r="H965"/>
      <c r="I965"/>
      <c r="J965"/>
      <c r="K965"/>
      <c r="L965"/>
      <c r="M965"/>
      <c r="N965"/>
    </row>
    <row r="966" spans="1:14" x14ac:dyDescent="0.25">
      <c r="A966"/>
      <c r="B966"/>
      <c r="C966"/>
      <c r="D966" s="66"/>
      <c r="E966" s="66"/>
      <c r="F966" s="66"/>
      <c r="G966"/>
      <c r="H966"/>
      <c r="I966"/>
      <c r="J966"/>
      <c r="K966"/>
      <c r="L966"/>
      <c r="M966"/>
      <c r="N966"/>
    </row>
    <row r="967" spans="1:14" x14ac:dyDescent="0.25">
      <c r="A967"/>
      <c r="B967"/>
      <c r="C967"/>
      <c r="D967" s="66"/>
      <c r="E967" s="66"/>
      <c r="F967" s="66"/>
      <c r="G967"/>
      <c r="H967"/>
      <c r="I967"/>
      <c r="J967"/>
      <c r="K967"/>
      <c r="L967"/>
      <c r="M967"/>
      <c r="N967"/>
    </row>
    <row r="968" spans="1:14" x14ac:dyDescent="0.25">
      <c r="A968"/>
      <c r="B968"/>
      <c r="C968"/>
      <c r="D968" s="66"/>
      <c r="E968" s="66"/>
      <c r="F968" s="66"/>
      <c r="G968"/>
      <c r="H968"/>
      <c r="I968"/>
      <c r="J968"/>
      <c r="K968"/>
      <c r="L968"/>
      <c r="M968"/>
      <c r="N968"/>
    </row>
    <row r="969" spans="1:14" x14ac:dyDescent="0.25">
      <c r="A969"/>
      <c r="B969"/>
      <c r="C969"/>
      <c r="D969" s="66"/>
      <c r="E969" s="66"/>
      <c r="F969" s="66"/>
      <c r="G969"/>
      <c r="H969"/>
      <c r="I969"/>
      <c r="J969"/>
      <c r="K969"/>
      <c r="L969"/>
      <c r="M969"/>
      <c r="N969"/>
    </row>
    <row r="970" spans="1:14" x14ac:dyDescent="0.25">
      <c r="A970"/>
      <c r="B970"/>
      <c r="C970"/>
      <c r="D970" s="66"/>
      <c r="E970" s="66"/>
      <c r="F970" s="66"/>
      <c r="G970"/>
      <c r="H970"/>
      <c r="I970"/>
      <c r="J970"/>
      <c r="K970"/>
      <c r="L970"/>
      <c r="M970"/>
      <c r="N970"/>
    </row>
    <row r="971" spans="1:14" x14ac:dyDescent="0.25">
      <c r="A971"/>
      <c r="B971"/>
      <c r="C971"/>
      <c r="D971" s="66"/>
      <c r="E971" s="66"/>
      <c r="F971" s="66"/>
      <c r="G971"/>
      <c r="H971"/>
      <c r="I971"/>
      <c r="J971"/>
      <c r="K971"/>
      <c r="L971"/>
      <c r="M971"/>
      <c r="N971"/>
    </row>
    <row r="972" spans="1:14" x14ac:dyDescent="0.25">
      <c r="A972"/>
      <c r="B972"/>
      <c r="C972"/>
      <c r="D972" s="66"/>
      <c r="E972" s="66"/>
      <c r="F972" s="66"/>
      <c r="G972"/>
      <c r="H972"/>
      <c r="I972"/>
      <c r="J972"/>
      <c r="K972"/>
      <c r="L972"/>
      <c r="M972"/>
      <c r="N972"/>
    </row>
    <row r="973" spans="1:14" x14ac:dyDescent="0.25">
      <c r="A973"/>
      <c r="B973"/>
      <c r="C973"/>
      <c r="D973" s="66"/>
      <c r="E973" s="66"/>
      <c r="F973" s="66"/>
      <c r="G973"/>
      <c r="H973"/>
      <c r="I973"/>
      <c r="J973"/>
      <c r="K973"/>
      <c r="L973"/>
      <c r="M973"/>
      <c r="N973"/>
    </row>
    <row r="974" spans="1:14" x14ac:dyDescent="0.25">
      <c r="A974"/>
      <c r="B974"/>
      <c r="C974"/>
      <c r="D974" s="66"/>
      <c r="E974" s="66"/>
      <c r="F974" s="66"/>
      <c r="G974"/>
      <c r="H974"/>
      <c r="I974"/>
      <c r="J974"/>
      <c r="K974"/>
      <c r="L974"/>
      <c r="M974"/>
      <c r="N974"/>
    </row>
    <row r="975" spans="1:14" x14ac:dyDescent="0.25">
      <c r="A975"/>
      <c r="B975"/>
      <c r="C975"/>
      <c r="D975" s="66"/>
      <c r="E975" s="66"/>
      <c r="F975" s="66"/>
      <c r="G975"/>
      <c r="H975"/>
      <c r="I975"/>
      <c r="J975"/>
      <c r="K975"/>
      <c r="L975"/>
      <c r="M975"/>
      <c r="N975"/>
    </row>
    <row r="976" spans="1:14" x14ac:dyDescent="0.25">
      <c r="A976"/>
      <c r="B976"/>
      <c r="C976"/>
      <c r="D976" s="66"/>
      <c r="E976" s="66"/>
      <c r="F976" s="66"/>
      <c r="G976"/>
      <c r="H976"/>
      <c r="I976"/>
      <c r="J976"/>
      <c r="K976"/>
      <c r="L976"/>
      <c r="M976"/>
      <c r="N976"/>
    </row>
    <row r="977" spans="1:14" x14ac:dyDescent="0.25">
      <c r="A977"/>
      <c r="B977"/>
      <c r="C977"/>
      <c r="D977" s="66"/>
      <c r="E977" s="66"/>
      <c r="F977" s="66"/>
      <c r="G977"/>
      <c r="H977"/>
      <c r="I977"/>
      <c r="J977"/>
      <c r="K977"/>
      <c r="L977"/>
      <c r="M977"/>
      <c r="N977"/>
    </row>
    <row r="978" spans="1:14" x14ac:dyDescent="0.25">
      <c r="A978"/>
      <c r="B978"/>
      <c r="C978"/>
      <c r="D978" s="66"/>
      <c r="E978" s="66"/>
      <c r="F978" s="66"/>
      <c r="G978"/>
      <c r="H978"/>
      <c r="I978"/>
      <c r="J978"/>
      <c r="K978"/>
      <c r="L978"/>
      <c r="M978"/>
      <c r="N978"/>
    </row>
    <row r="979" spans="1:14" x14ac:dyDescent="0.25">
      <c r="A979"/>
      <c r="B979"/>
      <c r="C979"/>
      <c r="D979" s="66"/>
      <c r="E979" s="66"/>
      <c r="F979" s="66"/>
      <c r="G979"/>
      <c r="H979"/>
      <c r="I979"/>
      <c r="J979"/>
      <c r="K979"/>
      <c r="L979"/>
      <c r="M979"/>
      <c r="N979"/>
    </row>
    <row r="980" spans="1:14" x14ac:dyDescent="0.25">
      <c r="A980"/>
      <c r="B980"/>
      <c r="C980"/>
      <c r="D980" s="66"/>
      <c r="E980" s="66"/>
      <c r="F980" s="66"/>
      <c r="G980"/>
      <c r="H980"/>
      <c r="I980"/>
      <c r="J980"/>
      <c r="K980"/>
      <c r="L980"/>
      <c r="M980"/>
      <c r="N980"/>
    </row>
    <row r="981" spans="1:14" x14ac:dyDescent="0.25">
      <c r="A981"/>
      <c r="B981"/>
      <c r="C981"/>
      <c r="D981" s="66"/>
      <c r="E981" s="66"/>
      <c r="F981" s="66"/>
      <c r="G981"/>
      <c r="H981"/>
      <c r="I981"/>
      <c r="J981"/>
      <c r="K981"/>
      <c r="L981"/>
      <c r="M981"/>
      <c r="N981"/>
    </row>
    <row r="982" spans="1:14" x14ac:dyDescent="0.25">
      <c r="A982"/>
      <c r="B982"/>
      <c r="C982"/>
      <c r="D982" s="66"/>
      <c r="E982" s="66"/>
      <c r="F982" s="66"/>
      <c r="G982"/>
      <c r="H982"/>
      <c r="I982"/>
      <c r="J982"/>
      <c r="K982"/>
      <c r="L982"/>
      <c r="M982"/>
      <c r="N982"/>
    </row>
    <row r="983" spans="1:14" x14ac:dyDescent="0.25">
      <c r="A983"/>
      <c r="B983"/>
      <c r="C983"/>
      <c r="D983" s="66"/>
      <c r="E983" s="66"/>
      <c r="F983" s="66"/>
      <c r="G983"/>
      <c r="H983"/>
      <c r="I983"/>
      <c r="J983"/>
      <c r="K983"/>
      <c r="L983"/>
      <c r="M983"/>
      <c r="N983"/>
    </row>
    <row r="984" spans="1:14" x14ac:dyDescent="0.25">
      <c r="A984"/>
      <c r="B984"/>
      <c r="C984"/>
      <c r="D984" s="66"/>
      <c r="E984" s="66"/>
      <c r="F984" s="66"/>
      <c r="G984"/>
      <c r="H984"/>
      <c r="I984"/>
      <c r="J984"/>
      <c r="K984"/>
      <c r="L984"/>
      <c r="M984"/>
      <c r="N984"/>
    </row>
    <row r="985" spans="1:14" x14ac:dyDescent="0.25">
      <c r="A985"/>
      <c r="B985"/>
      <c r="C985"/>
      <c r="D985" s="66"/>
      <c r="E985" s="66"/>
      <c r="F985" s="66"/>
      <c r="G985"/>
      <c r="H985"/>
      <c r="I985"/>
      <c r="J985"/>
      <c r="K985"/>
      <c r="L985"/>
      <c r="M985"/>
      <c r="N985"/>
    </row>
    <row r="986" spans="1:14" x14ac:dyDescent="0.25">
      <c r="A986"/>
      <c r="B986"/>
      <c r="C986"/>
      <c r="D986" s="66"/>
      <c r="E986" s="66"/>
      <c r="F986" s="66"/>
      <c r="G986"/>
      <c r="H986"/>
      <c r="I986"/>
      <c r="J986"/>
      <c r="K986"/>
      <c r="L986"/>
      <c r="M986"/>
      <c r="N986"/>
    </row>
    <row r="987" spans="1:14" x14ac:dyDescent="0.25">
      <c r="A987"/>
      <c r="B987"/>
      <c r="C987"/>
      <c r="D987" s="66"/>
      <c r="E987" s="66"/>
      <c r="F987" s="66"/>
      <c r="G987"/>
      <c r="H987"/>
      <c r="I987"/>
      <c r="J987"/>
      <c r="K987"/>
      <c r="L987"/>
      <c r="M987"/>
      <c r="N987"/>
    </row>
    <row r="988" spans="1:14" x14ac:dyDescent="0.25">
      <c r="A988"/>
      <c r="B988"/>
      <c r="C988"/>
      <c r="D988" s="66"/>
      <c r="E988" s="66"/>
      <c r="F988" s="66"/>
      <c r="G988"/>
      <c r="H988"/>
      <c r="I988"/>
      <c r="J988"/>
      <c r="K988"/>
      <c r="L988"/>
      <c r="M988"/>
      <c r="N988"/>
    </row>
    <row r="989" spans="1:14" x14ac:dyDescent="0.25">
      <c r="A989"/>
      <c r="B989"/>
      <c r="C989"/>
      <c r="D989" s="66"/>
      <c r="E989" s="66"/>
      <c r="F989" s="66"/>
      <c r="G989"/>
      <c r="H989"/>
      <c r="I989"/>
      <c r="J989"/>
      <c r="K989"/>
      <c r="L989"/>
      <c r="M989"/>
      <c r="N989"/>
    </row>
    <row r="990" spans="1:14" x14ac:dyDescent="0.25">
      <c r="A990"/>
      <c r="B990"/>
      <c r="C990"/>
      <c r="D990" s="66"/>
      <c r="E990" s="66"/>
      <c r="F990" s="66"/>
      <c r="G990"/>
      <c r="H990"/>
      <c r="I990"/>
      <c r="J990"/>
      <c r="K990"/>
      <c r="L990"/>
      <c r="M990"/>
      <c r="N990"/>
    </row>
    <row r="991" spans="1:14" x14ac:dyDescent="0.25">
      <c r="A991"/>
      <c r="B991"/>
      <c r="C991"/>
      <c r="D991" s="66"/>
      <c r="E991" s="66"/>
      <c r="F991" s="66"/>
      <c r="G991"/>
      <c r="H991"/>
      <c r="I991"/>
      <c r="J991"/>
      <c r="K991"/>
      <c r="L991"/>
      <c r="M991"/>
      <c r="N991"/>
    </row>
    <row r="992" spans="1:14" x14ac:dyDescent="0.25">
      <c r="A992"/>
      <c r="B992"/>
      <c r="C992"/>
      <c r="D992" s="66"/>
      <c r="E992" s="66"/>
      <c r="F992" s="66"/>
      <c r="G992"/>
      <c r="H992"/>
      <c r="I992"/>
      <c r="J992"/>
      <c r="K992"/>
      <c r="L992"/>
      <c r="M992"/>
      <c r="N992"/>
    </row>
    <row r="993" spans="1:14" x14ac:dyDescent="0.25">
      <c r="A993"/>
      <c r="B993"/>
      <c r="C993"/>
      <c r="D993" s="66"/>
      <c r="E993" s="66"/>
      <c r="F993" s="66"/>
      <c r="G993"/>
      <c r="H993"/>
      <c r="I993"/>
      <c r="J993"/>
      <c r="K993"/>
      <c r="L993"/>
      <c r="M993"/>
      <c r="N993"/>
    </row>
    <row r="994" spans="1:14" x14ac:dyDescent="0.25">
      <c r="A994"/>
      <c r="B994"/>
      <c r="C994"/>
      <c r="D994" s="66"/>
      <c r="E994" s="66"/>
      <c r="F994" s="66"/>
      <c r="G994"/>
      <c r="H994"/>
      <c r="I994"/>
      <c r="J994"/>
      <c r="K994"/>
      <c r="L994"/>
      <c r="M994"/>
      <c r="N994"/>
    </row>
    <row r="995" spans="1:14" x14ac:dyDescent="0.25">
      <c r="A995"/>
      <c r="B995"/>
      <c r="C995"/>
      <c r="D995" s="66"/>
      <c r="E995" s="66"/>
      <c r="F995" s="66"/>
      <c r="G995"/>
      <c r="H995"/>
      <c r="I995"/>
      <c r="J995"/>
      <c r="K995"/>
      <c r="L995"/>
      <c r="M995"/>
      <c r="N995"/>
    </row>
    <row r="996" spans="1:14" x14ac:dyDescent="0.25">
      <c r="A996"/>
      <c r="B996"/>
      <c r="C996"/>
      <c r="D996" s="66"/>
      <c r="E996" s="66"/>
      <c r="F996" s="66"/>
      <c r="G996"/>
      <c r="H996"/>
      <c r="I996"/>
      <c r="J996"/>
      <c r="K996"/>
      <c r="L996"/>
      <c r="M996"/>
      <c r="N996"/>
    </row>
    <row r="997" spans="1:14" x14ac:dyDescent="0.25">
      <c r="A997"/>
      <c r="B997"/>
      <c r="C997"/>
      <c r="D997" s="66"/>
      <c r="E997" s="66"/>
      <c r="F997" s="66"/>
      <c r="G997"/>
      <c r="H997"/>
      <c r="I997"/>
      <c r="J997"/>
      <c r="K997"/>
      <c r="L997"/>
      <c r="M997"/>
      <c r="N997"/>
    </row>
    <row r="998" spans="1:14" x14ac:dyDescent="0.25">
      <c r="A998"/>
      <c r="B998"/>
      <c r="C998"/>
      <c r="D998" s="66"/>
      <c r="E998" s="66"/>
      <c r="F998" s="66"/>
      <c r="G998"/>
      <c r="H998"/>
      <c r="I998"/>
      <c r="J998"/>
      <c r="K998"/>
      <c r="L998"/>
      <c r="M998"/>
      <c r="N998"/>
    </row>
    <row r="999" spans="1:14" x14ac:dyDescent="0.25">
      <c r="A999"/>
      <c r="B999"/>
      <c r="C999"/>
      <c r="D999" s="66"/>
      <c r="E999" s="66"/>
      <c r="F999" s="66"/>
      <c r="G999"/>
      <c r="H999"/>
      <c r="I999"/>
      <c r="J999"/>
      <c r="K999"/>
      <c r="L999"/>
      <c r="M999"/>
      <c r="N999"/>
    </row>
    <row r="1000" spans="1:14" x14ac:dyDescent="0.25">
      <c r="A1000"/>
      <c r="B1000"/>
      <c r="C1000"/>
      <c r="D1000" s="66"/>
      <c r="E1000" s="66"/>
      <c r="F1000" s="66"/>
      <c r="G1000"/>
      <c r="H1000"/>
      <c r="I1000"/>
      <c r="J1000"/>
      <c r="K1000"/>
      <c r="L1000"/>
      <c r="M1000"/>
      <c r="N1000"/>
    </row>
    <row r="1001" spans="1:14" x14ac:dyDescent="0.25">
      <c r="A1001"/>
      <c r="B1001"/>
      <c r="C1001"/>
      <c r="D1001" s="66"/>
      <c r="E1001" s="66"/>
      <c r="F1001" s="66"/>
      <c r="G1001"/>
      <c r="H1001"/>
      <c r="I1001"/>
      <c r="J1001"/>
      <c r="K1001"/>
      <c r="L1001"/>
      <c r="M1001"/>
      <c r="N1001"/>
    </row>
    <row r="1002" spans="1:14" x14ac:dyDescent="0.25">
      <c r="A1002"/>
      <c r="B1002"/>
      <c r="C1002"/>
      <c r="D1002" s="66"/>
      <c r="E1002" s="66"/>
      <c r="F1002" s="66"/>
      <c r="G1002"/>
      <c r="H1002"/>
      <c r="I1002"/>
      <c r="J1002"/>
      <c r="K1002"/>
      <c r="L1002"/>
      <c r="M1002"/>
      <c r="N1002"/>
    </row>
    <row r="1003" spans="1:14" x14ac:dyDescent="0.25">
      <c r="A1003"/>
      <c r="B1003"/>
      <c r="C1003"/>
      <c r="D1003" s="66"/>
      <c r="E1003" s="66"/>
      <c r="F1003" s="66"/>
      <c r="G1003"/>
      <c r="H1003"/>
      <c r="I1003"/>
      <c r="J1003"/>
      <c r="K1003"/>
      <c r="L1003"/>
      <c r="M1003"/>
      <c r="N1003"/>
    </row>
    <row r="1004" spans="1:14" x14ac:dyDescent="0.25">
      <c r="A1004"/>
      <c r="B1004"/>
      <c r="C1004"/>
      <c r="D1004" s="66"/>
      <c r="E1004" s="66"/>
      <c r="F1004" s="66"/>
      <c r="G1004"/>
      <c r="H1004"/>
      <c r="I1004"/>
      <c r="J1004"/>
      <c r="K1004"/>
      <c r="L1004"/>
      <c r="M1004"/>
      <c r="N1004"/>
    </row>
    <row r="1005" spans="1:14" x14ac:dyDescent="0.25">
      <c r="A1005"/>
      <c r="B1005"/>
      <c r="C1005"/>
      <c r="D1005" s="66"/>
      <c r="E1005" s="66"/>
      <c r="F1005" s="66"/>
      <c r="G1005"/>
      <c r="H1005"/>
      <c r="I1005"/>
      <c r="J1005"/>
      <c r="K1005"/>
      <c r="L1005"/>
      <c r="M1005"/>
      <c r="N1005"/>
    </row>
    <row r="1006" spans="1:14" x14ac:dyDescent="0.25">
      <c r="A1006"/>
      <c r="B1006"/>
      <c r="C1006"/>
      <c r="D1006" s="66"/>
      <c r="E1006" s="66"/>
      <c r="F1006" s="66"/>
      <c r="G1006"/>
      <c r="H1006"/>
      <c r="I1006"/>
      <c r="J1006"/>
      <c r="K1006"/>
      <c r="L1006"/>
      <c r="M1006"/>
      <c r="N1006"/>
    </row>
    <row r="1007" spans="1:14" x14ac:dyDescent="0.25">
      <c r="A1007"/>
      <c r="B1007"/>
      <c r="C1007"/>
      <c r="D1007" s="66"/>
      <c r="E1007" s="66"/>
      <c r="F1007" s="66"/>
      <c r="G1007"/>
      <c r="H1007"/>
      <c r="I1007"/>
      <c r="J1007"/>
      <c r="K1007"/>
      <c r="L1007"/>
      <c r="M1007"/>
      <c r="N1007"/>
    </row>
    <row r="1008" spans="1:14" x14ac:dyDescent="0.25">
      <c r="A1008"/>
      <c r="B1008"/>
      <c r="C1008"/>
      <c r="D1008" s="66"/>
      <c r="E1008" s="66"/>
      <c r="F1008" s="66"/>
      <c r="G1008"/>
      <c r="H1008"/>
      <c r="I1008"/>
      <c r="J1008"/>
      <c r="K1008"/>
      <c r="L1008"/>
      <c r="M1008"/>
      <c r="N1008"/>
    </row>
    <row r="1009" spans="1:14" x14ac:dyDescent="0.25">
      <c r="A1009"/>
      <c r="B1009"/>
      <c r="C1009"/>
      <c r="D1009" s="66"/>
      <c r="E1009" s="66"/>
      <c r="F1009" s="66"/>
      <c r="G1009"/>
      <c r="H1009"/>
      <c r="I1009"/>
      <c r="J1009"/>
      <c r="K1009"/>
      <c r="L1009"/>
      <c r="M1009"/>
      <c r="N1009"/>
    </row>
    <row r="1010" spans="1:14" x14ac:dyDescent="0.25">
      <c r="A1010"/>
      <c r="B1010"/>
      <c r="C1010"/>
      <c r="D1010" s="66"/>
      <c r="E1010" s="66"/>
      <c r="F1010" s="66"/>
      <c r="G1010"/>
      <c r="H1010"/>
      <c r="I1010"/>
      <c r="J1010"/>
      <c r="K1010"/>
      <c r="L1010"/>
      <c r="M1010"/>
      <c r="N1010"/>
    </row>
    <row r="1011" spans="1:14" x14ac:dyDescent="0.25">
      <c r="A1011"/>
      <c r="B1011"/>
      <c r="C1011"/>
      <c r="D1011" s="66"/>
      <c r="E1011" s="66"/>
      <c r="F1011" s="66"/>
      <c r="G1011"/>
      <c r="H1011"/>
      <c r="I1011"/>
      <c r="J1011"/>
      <c r="K1011"/>
      <c r="L1011"/>
      <c r="M1011"/>
      <c r="N1011"/>
    </row>
    <row r="1012" spans="1:14" x14ac:dyDescent="0.25">
      <c r="A1012"/>
      <c r="B1012"/>
      <c r="C1012"/>
      <c r="D1012" s="66"/>
      <c r="E1012" s="66"/>
      <c r="F1012" s="66"/>
      <c r="G1012"/>
      <c r="H1012"/>
      <c r="I1012"/>
      <c r="J1012"/>
      <c r="K1012"/>
      <c r="L1012"/>
      <c r="M1012"/>
      <c r="N1012"/>
    </row>
    <row r="1013" spans="1:14" x14ac:dyDescent="0.25">
      <c r="A1013"/>
      <c r="B1013"/>
      <c r="C1013"/>
      <c r="D1013" s="66"/>
      <c r="E1013" s="66"/>
      <c r="F1013" s="66"/>
      <c r="G1013"/>
      <c r="H1013"/>
      <c r="I1013"/>
      <c r="J1013"/>
      <c r="K1013"/>
      <c r="L1013"/>
      <c r="M1013"/>
      <c r="N1013"/>
    </row>
    <row r="1014" spans="1:14" x14ac:dyDescent="0.25">
      <c r="A1014"/>
      <c r="B1014"/>
      <c r="C1014"/>
      <c r="D1014" s="66"/>
      <c r="E1014" s="66"/>
      <c r="F1014" s="66"/>
      <c r="G1014"/>
      <c r="H1014"/>
      <c r="I1014"/>
      <c r="J1014"/>
      <c r="K1014"/>
      <c r="L1014"/>
      <c r="M1014"/>
      <c r="N1014"/>
    </row>
    <row r="1015" spans="1:14" x14ac:dyDescent="0.25">
      <c r="A1015"/>
      <c r="B1015"/>
      <c r="C1015"/>
      <c r="D1015" s="66"/>
      <c r="E1015" s="66"/>
      <c r="F1015" s="66"/>
      <c r="G1015"/>
      <c r="H1015"/>
      <c r="I1015"/>
      <c r="J1015"/>
      <c r="K1015"/>
      <c r="L1015"/>
      <c r="M1015"/>
      <c r="N1015"/>
    </row>
    <row r="1016" spans="1:14" x14ac:dyDescent="0.25">
      <c r="A1016"/>
      <c r="B1016"/>
      <c r="C1016"/>
      <c r="D1016" s="66"/>
      <c r="E1016" s="66"/>
      <c r="F1016" s="66"/>
      <c r="G1016"/>
      <c r="H1016"/>
      <c r="I1016"/>
      <c r="J1016"/>
      <c r="K1016"/>
      <c r="L1016"/>
      <c r="M1016"/>
      <c r="N1016"/>
    </row>
    <row r="1017" spans="1:14" x14ac:dyDescent="0.25">
      <c r="A1017"/>
      <c r="B1017"/>
      <c r="C1017"/>
      <c r="D1017" s="66"/>
      <c r="E1017" s="66"/>
      <c r="F1017" s="66"/>
      <c r="G1017"/>
      <c r="H1017"/>
      <c r="I1017"/>
      <c r="J1017"/>
      <c r="K1017"/>
      <c r="L1017"/>
      <c r="M1017"/>
      <c r="N1017"/>
    </row>
    <row r="1018" spans="1:14" x14ac:dyDescent="0.25">
      <c r="A1018"/>
      <c r="B1018"/>
      <c r="C1018"/>
      <c r="D1018" s="66"/>
      <c r="E1018" s="66"/>
      <c r="F1018" s="66"/>
      <c r="G1018"/>
      <c r="H1018"/>
      <c r="I1018"/>
      <c r="J1018"/>
      <c r="K1018"/>
      <c r="L1018"/>
      <c r="M1018"/>
      <c r="N1018"/>
    </row>
    <row r="1019" spans="1:14" x14ac:dyDescent="0.25">
      <c r="A1019"/>
      <c r="B1019"/>
      <c r="C1019"/>
      <c r="D1019" s="66"/>
      <c r="E1019" s="66"/>
      <c r="F1019" s="66"/>
      <c r="G1019"/>
      <c r="H1019"/>
      <c r="I1019"/>
      <c r="J1019"/>
      <c r="K1019"/>
      <c r="L1019"/>
      <c r="M1019"/>
      <c r="N1019"/>
    </row>
    <row r="1020" spans="1:14" x14ac:dyDescent="0.25">
      <c r="A1020"/>
      <c r="B1020"/>
      <c r="C1020"/>
      <c r="D1020" s="66"/>
      <c r="E1020" s="66"/>
      <c r="F1020" s="66"/>
      <c r="G1020"/>
      <c r="H1020"/>
      <c r="I1020"/>
      <c r="J1020"/>
      <c r="K1020"/>
      <c r="L1020"/>
      <c r="M1020"/>
      <c r="N1020"/>
    </row>
    <row r="1021" spans="1:14" x14ac:dyDescent="0.25">
      <c r="A1021"/>
      <c r="B1021"/>
      <c r="C1021"/>
      <c r="D1021" s="66"/>
      <c r="E1021" s="66"/>
      <c r="F1021" s="66"/>
      <c r="G1021"/>
      <c r="H1021"/>
      <c r="I1021"/>
      <c r="J1021"/>
      <c r="K1021"/>
      <c r="L1021"/>
      <c r="M1021"/>
      <c r="N1021"/>
    </row>
    <row r="1022" spans="1:14" x14ac:dyDescent="0.25">
      <c r="A1022"/>
      <c r="B1022"/>
      <c r="C1022"/>
      <c r="D1022" s="66"/>
      <c r="E1022" s="66"/>
      <c r="F1022" s="66"/>
      <c r="G1022"/>
      <c r="H1022"/>
      <c r="I1022"/>
      <c r="J1022"/>
      <c r="K1022"/>
      <c r="L1022"/>
      <c r="M1022"/>
      <c r="N1022"/>
    </row>
    <row r="1023" spans="1:14" x14ac:dyDescent="0.25">
      <c r="A1023"/>
      <c r="B1023"/>
      <c r="C1023"/>
      <c r="D1023" s="66"/>
      <c r="E1023" s="66"/>
      <c r="F1023" s="66"/>
      <c r="G1023"/>
      <c r="H1023"/>
      <c r="I1023"/>
      <c r="J1023"/>
      <c r="K1023"/>
      <c r="L1023"/>
      <c r="M1023"/>
      <c r="N1023"/>
    </row>
    <row r="1024" spans="1:14" x14ac:dyDescent="0.25">
      <c r="A1024"/>
      <c r="B1024"/>
      <c r="C1024"/>
      <c r="D1024" s="66"/>
      <c r="E1024" s="66"/>
      <c r="F1024" s="66"/>
      <c r="G1024"/>
      <c r="H1024"/>
      <c r="I1024"/>
      <c r="J1024"/>
      <c r="K1024"/>
      <c r="L1024"/>
      <c r="M1024"/>
      <c r="N1024"/>
    </row>
    <row r="1025" spans="1:14" x14ac:dyDescent="0.25">
      <c r="A1025"/>
      <c r="B1025"/>
      <c r="C1025"/>
      <c r="D1025" s="66"/>
      <c r="E1025" s="66"/>
      <c r="F1025" s="66"/>
      <c r="G1025"/>
      <c r="H1025"/>
      <c r="I1025"/>
      <c r="J1025"/>
      <c r="K1025"/>
      <c r="L1025"/>
      <c r="M1025"/>
      <c r="N1025"/>
    </row>
    <row r="1026" spans="1:14" x14ac:dyDescent="0.25">
      <c r="A1026"/>
      <c r="B1026"/>
      <c r="C1026"/>
      <c r="D1026" s="66"/>
      <c r="E1026" s="66"/>
      <c r="F1026" s="66"/>
      <c r="G1026"/>
      <c r="H1026"/>
      <c r="I1026"/>
      <c r="J1026"/>
      <c r="K1026"/>
      <c r="L1026"/>
      <c r="M1026"/>
      <c r="N1026"/>
    </row>
    <row r="1027" spans="1:14" x14ac:dyDescent="0.25">
      <c r="A1027"/>
      <c r="B1027"/>
      <c r="C1027"/>
      <c r="D1027" s="66"/>
      <c r="E1027" s="66"/>
      <c r="F1027" s="66"/>
      <c r="G1027"/>
      <c r="H1027"/>
      <c r="I1027"/>
      <c r="J1027"/>
      <c r="K1027"/>
      <c r="L1027"/>
      <c r="M1027"/>
      <c r="N1027"/>
    </row>
    <row r="1028" spans="1:14" x14ac:dyDescent="0.25">
      <c r="A1028"/>
      <c r="B1028"/>
      <c r="C1028"/>
      <c r="D1028" s="66"/>
      <c r="E1028" s="66"/>
      <c r="F1028" s="66"/>
      <c r="G1028"/>
      <c r="H1028"/>
      <c r="I1028"/>
      <c r="J1028"/>
      <c r="K1028"/>
      <c r="L1028"/>
      <c r="M1028"/>
      <c r="N1028"/>
    </row>
    <row r="1029" spans="1:14" x14ac:dyDescent="0.25">
      <c r="A1029"/>
      <c r="B1029"/>
      <c r="C1029"/>
      <c r="D1029" s="66"/>
      <c r="E1029" s="66"/>
      <c r="F1029" s="66"/>
      <c r="G1029"/>
      <c r="H1029"/>
      <c r="I1029"/>
      <c r="J1029"/>
      <c r="K1029"/>
      <c r="L1029"/>
      <c r="M1029"/>
      <c r="N1029"/>
    </row>
    <row r="1030" spans="1:14" x14ac:dyDescent="0.25">
      <c r="A1030"/>
      <c r="B1030"/>
      <c r="C1030"/>
      <c r="D1030" s="66"/>
      <c r="E1030" s="66"/>
      <c r="F1030" s="66"/>
      <c r="G1030"/>
      <c r="H1030"/>
      <c r="I1030"/>
      <c r="J1030"/>
      <c r="K1030"/>
      <c r="L1030"/>
      <c r="M1030"/>
      <c r="N1030"/>
    </row>
    <row r="1031" spans="1:14" x14ac:dyDescent="0.25">
      <c r="A1031"/>
      <c r="B1031"/>
      <c r="C1031"/>
      <c r="D1031" s="66"/>
      <c r="E1031" s="66"/>
      <c r="F1031" s="66"/>
      <c r="G1031"/>
      <c r="H1031"/>
      <c r="I1031"/>
      <c r="J1031"/>
      <c r="K1031"/>
      <c r="L1031"/>
      <c r="M1031"/>
      <c r="N1031"/>
    </row>
    <row r="1032" spans="1:14" x14ac:dyDescent="0.25">
      <c r="A1032"/>
      <c r="B1032"/>
      <c r="C1032"/>
      <c r="D1032" s="66"/>
      <c r="E1032" s="66"/>
      <c r="F1032" s="66"/>
      <c r="G1032"/>
      <c r="H1032"/>
      <c r="I1032"/>
      <c r="J1032"/>
      <c r="K1032"/>
      <c r="L1032"/>
      <c r="M1032"/>
      <c r="N1032"/>
    </row>
    <row r="1033" spans="1:14" x14ac:dyDescent="0.25">
      <c r="A1033"/>
      <c r="B1033"/>
      <c r="C1033"/>
      <c r="D1033" s="66"/>
      <c r="E1033" s="66"/>
      <c r="F1033" s="66"/>
      <c r="G1033"/>
      <c r="H1033"/>
      <c r="I1033"/>
      <c r="J1033"/>
      <c r="K1033"/>
      <c r="L1033"/>
      <c r="M1033"/>
      <c r="N1033"/>
    </row>
    <row r="1034" spans="1:14" x14ac:dyDescent="0.25">
      <c r="A1034"/>
      <c r="B1034"/>
      <c r="C1034"/>
      <c r="D1034" s="66"/>
      <c r="E1034" s="66"/>
      <c r="F1034" s="66"/>
      <c r="G1034"/>
      <c r="H1034"/>
      <c r="I1034"/>
      <c r="J1034"/>
      <c r="K1034"/>
      <c r="L1034"/>
      <c r="M1034"/>
      <c r="N1034"/>
    </row>
    <row r="1035" spans="1:14" x14ac:dyDescent="0.25">
      <c r="A1035"/>
      <c r="B1035"/>
      <c r="C1035"/>
      <c r="D1035" s="66"/>
      <c r="E1035" s="66"/>
      <c r="F1035" s="66"/>
      <c r="G1035"/>
      <c r="H1035"/>
      <c r="I1035"/>
      <c r="J1035"/>
      <c r="K1035"/>
      <c r="L1035"/>
      <c r="M1035"/>
      <c r="N1035"/>
    </row>
    <row r="1036" spans="1:14" x14ac:dyDescent="0.25">
      <c r="A1036"/>
      <c r="B1036"/>
      <c r="C1036"/>
      <c r="D1036" s="66"/>
      <c r="E1036" s="66"/>
      <c r="F1036" s="66"/>
      <c r="G1036"/>
      <c r="H1036"/>
      <c r="I1036"/>
      <c r="J1036"/>
      <c r="K1036"/>
      <c r="L1036"/>
      <c r="M1036"/>
      <c r="N1036"/>
    </row>
    <row r="1037" spans="1:14" x14ac:dyDescent="0.25">
      <c r="A1037"/>
      <c r="B1037"/>
      <c r="C1037"/>
      <c r="D1037" s="66"/>
      <c r="E1037" s="66"/>
      <c r="F1037" s="66"/>
      <c r="G1037"/>
      <c r="H1037"/>
      <c r="I1037"/>
      <c r="J1037"/>
      <c r="K1037"/>
      <c r="L1037"/>
      <c r="M1037"/>
      <c r="N1037"/>
    </row>
    <row r="1038" spans="1:14" x14ac:dyDescent="0.25">
      <c r="A1038"/>
      <c r="B1038"/>
      <c r="C1038"/>
      <c r="D1038" s="66"/>
      <c r="E1038" s="66"/>
      <c r="F1038" s="66"/>
      <c r="G1038"/>
      <c r="H1038"/>
      <c r="I1038"/>
      <c r="J1038"/>
      <c r="K1038"/>
      <c r="L1038"/>
      <c r="M1038"/>
      <c r="N1038"/>
    </row>
    <row r="1039" spans="1:14" x14ac:dyDescent="0.25">
      <c r="A1039"/>
      <c r="B1039"/>
      <c r="C1039"/>
      <c r="D1039" s="66"/>
      <c r="E1039" s="66"/>
      <c r="F1039" s="66"/>
      <c r="G1039"/>
      <c r="H1039"/>
      <c r="I1039"/>
      <c r="J1039"/>
      <c r="K1039"/>
      <c r="L1039"/>
      <c r="M1039"/>
      <c r="N1039"/>
    </row>
    <row r="1040" spans="1:14" x14ac:dyDescent="0.25">
      <c r="A1040"/>
      <c r="B1040"/>
      <c r="C1040"/>
      <c r="D1040" s="66"/>
      <c r="E1040" s="66"/>
      <c r="F1040" s="66"/>
      <c r="G1040"/>
      <c r="H1040"/>
      <c r="I1040"/>
      <c r="J1040"/>
      <c r="K1040"/>
      <c r="L1040"/>
      <c r="M1040"/>
      <c r="N1040"/>
    </row>
    <row r="1041" spans="1:14" x14ac:dyDescent="0.25">
      <c r="A1041"/>
      <c r="B1041"/>
      <c r="C1041"/>
      <c r="D1041" s="66"/>
      <c r="E1041" s="66"/>
      <c r="F1041" s="66"/>
      <c r="G1041"/>
      <c r="H1041"/>
      <c r="I1041"/>
      <c r="J1041"/>
      <c r="K1041"/>
      <c r="L1041"/>
      <c r="M1041"/>
      <c r="N1041"/>
    </row>
    <row r="1042" spans="1:14" x14ac:dyDescent="0.25">
      <c r="A1042"/>
      <c r="B1042"/>
      <c r="C1042"/>
      <c r="D1042" s="66"/>
      <c r="E1042" s="66"/>
      <c r="F1042" s="66"/>
      <c r="G1042"/>
      <c r="H1042"/>
      <c r="I1042"/>
      <c r="J1042"/>
      <c r="K1042"/>
      <c r="L1042"/>
      <c r="M1042"/>
      <c r="N1042"/>
    </row>
    <row r="1043" spans="1:14" x14ac:dyDescent="0.25">
      <c r="A1043"/>
      <c r="B1043"/>
      <c r="C1043"/>
      <c r="D1043" s="66"/>
      <c r="E1043" s="66"/>
      <c r="F1043" s="66"/>
      <c r="G1043"/>
      <c r="H1043"/>
      <c r="I1043"/>
      <c r="J1043"/>
      <c r="K1043"/>
      <c r="L1043"/>
      <c r="M1043"/>
      <c r="N1043"/>
    </row>
    <row r="1044" spans="1:14" x14ac:dyDescent="0.25">
      <c r="A1044"/>
      <c r="B1044"/>
      <c r="C1044"/>
      <c r="D1044" s="66"/>
      <c r="E1044" s="66"/>
      <c r="F1044" s="66"/>
      <c r="G1044"/>
      <c r="H1044"/>
      <c r="I1044"/>
      <c r="J1044"/>
      <c r="K1044"/>
      <c r="L1044"/>
      <c r="M1044"/>
      <c r="N1044"/>
    </row>
    <row r="1045" spans="1:14" x14ac:dyDescent="0.25">
      <c r="A1045"/>
      <c r="B1045"/>
      <c r="C1045"/>
      <c r="D1045" s="66"/>
      <c r="E1045" s="66"/>
      <c r="F1045" s="66"/>
      <c r="G1045"/>
      <c r="H1045"/>
      <c r="I1045"/>
      <c r="J1045"/>
      <c r="K1045"/>
      <c r="L1045"/>
      <c r="M1045"/>
      <c r="N1045"/>
    </row>
    <row r="1046" spans="1:14" x14ac:dyDescent="0.25">
      <c r="A1046"/>
      <c r="B1046"/>
      <c r="C1046"/>
      <c r="D1046" s="66"/>
      <c r="E1046" s="66"/>
      <c r="F1046" s="66"/>
      <c r="G1046"/>
      <c r="H1046"/>
      <c r="I1046"/>
      <c r="J1046"/>
      <c r="K1046"/>
      <c r="L1046"/>
      <c r="M1046"/>
      <c r="N1046"/>
    </row>
    <row r="1047" spans="1:14" x14ac:dyDescent="0.25">
      <c r="A1047"/>
      <c r="B1047"/>
      <c r="C1047"/>
      <c r="D1047" s="66"/>
      <c r="E1047" s="66"/>
      <c r="F1047" s="66"/>
      <c r="G1047"/>
      <c r="H1047"/>
      <c r="I1047"/>
      <c r="J1047"/>
      <c r="K1047"/>
      <c r="L1047"/>
      <c r="M1047"/>
      <c r="N1047"/>
    </row>
    <row r="1048" spans="1:14" x14ac:dyDescent="0.25">
      <c r="A1048"/>
      <c r="B1048"/>
      <c r="C1048"/>
      <c r="D1048" s="66"/>
      <c r="E1048" s="66"/>
      <c r="F1048" s="66"/>
      <c r="G1048"/>
      <c r="H1048"/>
      <c r="I1048"/>
      <c r="J1048"/>
      <c r="K1048"/>
      <c r="L1048"/>
      <c r="M1048"/>
      <c r="N1048"/>
    </row>
    <row r="1049" spans="1:14" x14ac:dyDescent="0.25">
      <c r="A1049"/>
      <c r="B1049"/>
      <c r="C1049"/>
      <c r="D1049" s="66"/>
      <c r="E1049" s="66"/>
      <c r="F1049" s="66"/>
      <c r="G1049"/>
      <c r="H1049"/>
      <c r="I1049"/>
      <c r="J1049"/>
      <c r="K1049"/>
      <c r="L1049"/>
      <c r="M1049"/>
      <c r="N1049"/>
    </row>
    <row r="1050" spans="1:14" x14ac:dyDescent="0.25">
      <c r="A1050"/>
      <c r="B1050"/>
      <c r="C1050"/>
      <c r="D1050" s="66"/>
      <c r="E1050" s="66"/>
      <c r="F1050" s="66"/>
      <c r="G1050"/>
      <c r="H1050"/>
      <c r="I1050"/>
      <c r="J1050"/>
      <c r="K1050"/>
      <c r="L1050"/>
      <c r="M1050"/>
      <c r="N1050"/>
    </row>
    <row r="1051" spans="1:14" x14ac:dyDescent="0.25">
      <c r="A1051"/>
      <c r="B1051"/>
      <c r="C1051"/>
      <c r="D1051" s="66"/>
      <c r="E1051" s="66"/>
      <c r="F1051" s="66"/>
      <c r="G1051"/>
      <c r="H1051"/>
      <c r="I1051"/>
      <c r="J1051"/>
      <c r="K1051"/>
      <c r="L1051"/>
      <c r="M1051"/>
      <c r="N1051"/>
    </row>
    <row r="1052" spans="1:14" x14ac:dyDescent="0.25">
      <c r="A1052"/>
      <c r="B1052"/>
      <c r="C1052"/>
      <c r="D1052" s="66"/>
      <c r="E1052" s="66"/>
      <c r="F1052" s="66"/>
      <c r="G1052"/>
      <c r="H1052"/>
      <c r="I1052"/>
      <c r="J1052"/>
      <c r="K1052"/>
      <c r="L1052"/>
      <c r="M1052"/>
      <c r="N1052"/>
    </row>
    <row r="1053" spans="1:14" x14ac:dyDescent="0.25">
      <c r="A1053"/>
      <c r="B1053"/>
      <c r="C1053"/>
      <c r="D1053" s="66"/>
      <c r="E1053" s="66"/>
      <c r="F1053" s="66"/>
      <c r="G1053"/>
      <c r="H1053"/>
      <c r="I1053"/>
      <c r="J1053"/>
      <c r="K1053"/>
      <c r="L1053"/>
      <c r="M1053"/>
      <c r="N1053"/>
    </row>
    <row r="1054" spans="1:14" x14ac:dyDescent="0.25">
      <c r="A1054"/>
      <c r="B1054"/>
      <c r="C1054"/>
      <c r="D1054" s="66"/>
      <c r="E1054" s="66"/>
      <c r="F1054" s="66"/>
      <c r="G1054"/>
      <c r="H1054"/>
      <c r="I1054"/>
      <c r="J1054"/>
      <c r="K1054"/>
      <c r="L1054"/>
      <c r="M1054"/>
      <c r="N1054"/>
    </row>
    <row r="1055" spans="1:14" x14ac:dyDescent="0.25">
      <c r="A1055"/>
      <c r="B1055"/>
      <c r="C1055"/>
      <c r="D1055" s="66"/>
      <c r="E1055" s="66"/>
      <c r="F1055" s="66"/>
      <c r="G1055"/>
      <c r="H1055"/>
      <c r="I1055"/>
      <c r="J1055"/>
      <c r="K1055"/>
      <c r="L1055"/>
      <c r="M1055"/>
      <c r="N1055"/>
    </row>
    <row r="1056" spans="1:14" x14ac:dyDescent="0.25">
      <c r="A1056"/>
      <c r="B1056"/>
      <c r="C1056"/>
      <c r="D1056" s="66"/>
      <c r="E1056" s="66"/>
      <c r="F1056" s="66"/>
      <c r="G1056"/>
      <c r="H1056"/>
      <c r="I1056"/>
      <c r="J1056"/>
      <c r="K1056"/>
      <c r="L1056"/>
      <c r="M1056"/>
      <c r="N1056"/>
    </row>
    <row r="1057" spans="1:14" x14ac:dyDescent="0.25">
      <c r="A1057"/>
      <c r="B1057"/>
      <c r="C1057"/>
      <c r="D1057" s="66"/>
      <c r="E1057" s="66"/>
      <c r="F1057" s="66"/>
      <c r="G1057"/>
      <c r="H1057"/>
      <c r="I1057"/>
      <c r="J1057"/>
      <c r="K1057"/>
      <c r="L1057"/>
      <c r="M1057"/>
      <c r="N1057"/>
    </row>
    <row r="1058" spans="1:14" x14ac:dyDescent="0.25">
      <c r="A1058"/>
      <c r="B1058"/>
      <c r="C1058"/>
      <c r="D1058" s="66"/>
      <c r="E1058" s="66"/>
      <c r="F1058" s="66"/>
      <c r="G1058"/>
      <c r="H1058"/>
      <c r="I1058"/>
      <c r="J1058"/>
      <c r="K1058"/>
      <c r="L1058"/>
      <c r="M1058"/>
      <c r="N1058"/>
    </row>
    <row r="1059" spans="1:14" x14ac:dyDescent="0.25">
      <c r="A1059"/>
      <c r="B1059"/>
      <c r="C1059"/>
      <c r="D1059" s="66"/>
      <c r="E1059" s="66"/>
      <c r="F1059" s="66"/>
      <c r="G1059"/>
      <c r="H1059"/>
      <c r="I1059"/>
      <c r="J1059"/>
      <c r="K1059"/>
      <c r="L1059"/>
      <c r="M1059"/>
      <c r="N1059"/>
    </row>
    <row r="1060" spans="1:14" x14ac:dyDescent="0.25">
      <c r="A1060"/>
      <c r="B1060"/>
      <c r="C1060"/>
      <c r="D1060" s="66"/>
      <c r="E1060" s="66"/>
      <c r="F1060" s="66"/>
      <c r="G1060"/>
      <c r="H1060"/>
      <c r="I1060"/>
      <c r="J1060"/>
      <c r="K1060"/>
      <c r="L1060"/>
      <c r="M1060"/>
      <c r="N1060"/>
    </row>
    <row r="1061" spans="1:14" x14ac:dyDescent="0.25">
      <c r="A1061"/>
      <c r="B1061"/>
      <c r="C1061"/>
      <c r="D1061" s="66"/>
      <c r="E1061" s="66"/>
      <c r="F1061" s="66"/>
      <c r="G1061"/>
      <c r="H1061"/>
      <c r="I1061"/>
      <c r="J1061"/>
      <c r="K1061"/>
      <c r="L1061"/>
      <c r="M1061"/>
      <c r="N1061"/>
    </row>
    <row r="1062" spans="1:14" x14ac:dyDescent="0.25">
      <c r="A1062"/>
      <c r="B1062"/>
      <c r="C1062"/>
      <c r="D1062" s="66"/>
      <c r="E1062" s="66"/>
      <c r="F1062" s="66"/>
      <c r="G1062"/>
      <c r="H1062"/>
      <c r="I1062"/>
      <c r="J1062"/>
      <c r="K1062"/>
      <c r="L1062"/>
      <c r="M1062"/>
      <c r="N1062"/>
    </row>
    <row r="1063" spans="1:14" x14ac:dyDescent="0.25">
      <c r="A1063"/>
      <c r="B1063"/>
      <c r="C1063"/>
      <c r="D1063" s="66"/>
      <c r="E1063" s="66"/>
      <c r="F1063" s="66"/>
      <c r="G1063"/>
      <c r="H1063"/>
      <c r="I1063"/>
      <c r="J1063"/>
      <c r="K1063"/>
      <c r="L1063"/>
      <c r="M1063"/>
      <c r="N1063"/>
    </row>
    <row r="1064" spans="1:14" x14ac:dyDescent="0.25">
      <c r="A1064"/>
      <c r="B1064"/>
      <c r="C1064"/>
      <c r="D1064" s="66"/>
      <c r="E1064" s="66"/>
      <c r="F1064" s="66"/>
      <c r="G1064"/>
      <c r="H1064"/>
      <c r="I1064"/>
      <c r="J1064"/>
      <c r="K1064"/>
      <c r="L1064"/>
      <c r="M1064"/>
      <c r="N1064"/>
    </row>
    <row r="1065" spans="1:14" x14ac:dyDescent="0.25">
      <c r="A1065"/>
      <c r="B1065"/>
      <c r="C1065"/>
      <c r="D1065" s="66"/>
      <c r="E1065" s="66"/>
      <c r="F1065" s="66"/>
      <c r="G1065"/>
      <c r="H1065"/>
      <c r="I1065"/>
      <c r="J1065"/>
      <c r="K1065"/>
      <c r="L1065"/>
      <c r="M1065"/>
      <c r="N1065"/>
    </row>
    <row r="1066" spans="1:14" x14ac:dyDescent="0.25">
      <c r="A1066"/>
      <c r="B1066"/>
      <c r="C1066"/>
      <c r="D1066" s="66"/>
      <c r="E1066" s="66"/>
      <c r="F1066" s="66"/>
      <c r="G1066"/>
      <c r="H1066"/>
      <c r="I1066"/>
      <c r="J1066"/>
      <c r="K1066"/>
      <c r="L1066"/>
      <c r="M1066"/>
      <c r="N1066"/>
    </row>
    <row r="1067" spans="1:14" x14ac:dyDescent="0.25">
      <c r="A1067"/>
      <c r="B1067"/>
      <c r="C1067"/>
      <c r="D1067" s="66"/>
      <c r="E1067" s="66"/>
      <c r="F1067" s="66"/>
      <c r="G1067"/>
      <c r="H1067"/>
      <c r="I1067"/>
      <c r="J1067"/>
      <c r="K1067"/>
      <c r="L1067"/>
      <c r="M1067"/>
      <c r="N1067"/>
    </row>
    <row r="1068" spans="1:14" x14ac:dyDescent="0.25">
      <c r="A1068"/>
      <c r="B1068"/>
      <c r="C1068"/>
      <c r="D1068" s="66"/>
      <c r="E1068" s="66"/>
      <c r="F1068" s="66"/>
      <c r="G1068"/>
      <c r="H1068"/>
      <c r="I1068"/>
      <c r="J1068"/>
      <c r="K1068"/>
      <c r="L1068"/>
      <c r="M1068"/>
      <c r="N1068"/>
    </row>
    <row r="1069" spans="1:14" x14ac:dyDescent="0.25">
      <c r="A1069"/>
      <c r="B1069"/>
      <c r="C1069"/>
      <c r="D1069" s="66"/>
      <c r="E1069" s="66"/>
      <c r="F1069" s="66"/>
      <c r="G1069"/>
      <c r="H1069"/>
      <c r="I1069"/>
      <c r="J1069"/>
      <c r="K1069"/>
      <c r="L1069"/>
      <c r="M1069"/>
      <c r="N1069"/>
    </row>
    <row r="1070" spans="1:14" x14ac:dyDescent="0.25">
      <c r="A1070"/>
      <c r="B1070"/>
      <c r="C1070"/>
      <c r="D1070" s="66"/>
      <c r="E1070" s="66"/>
      <c r="F1070" s="66"/>
      <c r="G1070"/>
      <c r="H1070"/>
      <c r="I1070"/>
      <c r="J1070"/>
      <c r="K1070"/>
      <c r="L1070"/>
      <c r="M1070"/>
      <c r="N1070"/>
    </row>
    <row r="1071" spans="1:14" x14ac:dyDescent="0.25">
      <c r="A1071"/>
      <c r="B1071"/>
      <c r="C1071"/>
      <c r="D1071" s="66"/>
      <c r="E1071" s="66"/>
      <c r="F1071" s="66"/>
      <c r="G1071"/>
      <c r="H1071"/>
      <c r="I1071"/>
      <c r="J1071"/>
      <c r="K1071"/>
      <c r="L1071"/>
      <c r="M1071"/>
      <c r="N1071"/>
    </row>
    <row r="1072" spans="1:14" x14ac:dyDescent="0.25">
      <c r="A1072"/>
      <c r="B1072"/>
      <c r="C1072"/>
      <c r="D1072" s="66"/>
      <c r="E1072" s="66"/>
      <c r="F1072" s="66"/>
      <c r="G1072"/>
      <c r="H1072"/>
      <c r="I1072"/>
      <c r="J1072"/>
      <c r="K1072"/>
      <c r="L1072"/>
      <c r="M1072"/>
      <c r="N1072"/>
    </row>
    <row r="1073" spans="1:14" x14ac:dyDescent="0.25">
      <c r="A1073"/>
      <c r="B1073"/>
      <c r="C1073"/>
      <c r="D1073" s="66"/>
      <c r="E1073" s="66"/>
      <c r="F1073" s="66"/>
      <c r="G1073"/>
      <c r="H1073"/>
      <c r="I1073"/>
      <c r="J1073"/>
      <c r="K1073"/>
      <c r="L1073"/>
      <c r="M1073"/>
      <c r="N1073"/>
    </row>
    <row r="1074" spans="1:14" x14ac:dyDescent="0.25">
      <c r="A1074"/>
      <c r="B1074"/>
      <c r="C1074"/>
      <c r="D1074" s="66"/>
      <c r="E1074" s="66"/>
      <c r="F1074" s="66"/>
      <c r="G1074"/>
      <c r="H1074"/>
      <c r="I1074"/>
      <c r="J1074"/>
      <c r="K1074"/>
      <c r="L1074"/>
      <c r="M1074"/>
      <c r="N1074"/>
    </row>
    <row r="1075" spans="1:14" x14ac:dyDescent="0.25">
      <c r="A1075"/>
      <c r="B1075"/>
      <c r="C1075"/>
      <c r="D1075" s="66"/>
      <c r="E1075" s="66"/>
      <c r="F1075" s="66"/>
      <c r="G1075"/>
      <c r="H1075"/>
      <c r="I1075"/>
      <c r="J1075"/>
      <c r="K1075"/>
      <c r="L1075"/>
      <c r="M1075"/>
      <c r="N1075"/>
    </row>
    <row r="1076" spans="1:14" x14ac:dyDescent="0.25">
      <c r="A1076"/>
      <c r="B1076"/>
      <c r="C1076"/>
      <c r="D1076" s="66"/>
      <c r="E1076" s="66"/>
      <c r="F1076" s="66"/>
      <c r="G1076"/>
      <c r="H1076"/>
      <c r="I1076"/>
      <c r="J1076"/>
      <c r="K1076"/>
      <c r="L1076"/>
      <c r="M1076"/>
      <c r="N1076"/>
    </row>
    <row r="1077" spans="1:14" x14ac:dyDescent="0.25">
      <c r="A1077"/>
      <c r="B1077"/>
      <c r="C1077"/>
      <c r="D1077" s="66"/>
      <c r="E1077" s="66"/>
      <c r="F1077" s="66"/>
      <c r="G1077"/>
      <c r="H1077"/>
      <c r="I1077"/>
      <c r="J1077"/>
      <c r="K1077"/>
      <c r="L1077"/>
      <c r="M1077"/>
      <c r="N1077"/>
    </row>
    <row r="1078" spans="1:14" x14ac:dyDescent="0.25">
      <c r="A1078"/>
      <c r="B1078"/>
      <c r="C1078"/>
      <c r="D1078" s="66"/>
      <c r="E1078" s="66"/>
      <c r="F1078" s="66"/>
      <c r="G1078"/>
      <c r="H1078"/>
      <c r="I1078"/>
      <c r="J1078"/>
      <c r="K1078"/>
      <c r="L1078"/>
      <c r="M1078"/>
      <c r="N1078"/>
    </row>
    <row r="1079" spans="1:14" x14ac:dyDescent="0.25">
      <c r="A1079"/>
      <c r="B1079"/>
      <c r="C1079"/>
      <c r="D1079" s="66"/>
      <c r="E1079" s="66"/>
      <c r="F1079" s="66"/>
      <c r="G1079"/>
      <c r="H1079"/>
      <c r="I1079"/>
      <c r="J1079"/>
      <c r="K1079"/>
      <c r="L1079"/>
      <c r="M1079"/>
      <c r="N1079"/>
    </row>
    <row r="1080" spans="1:14" x14ac:dyDescent="0.25">
      <c r="A1080"/>
      <c r="B1080"/>
      <c r="C1080"/>
      <c r="D1080" s="66"/>
      <c r="E1080" s="66"/>
      <c r="F1080" s="66"/>
      <c r="G1080"/>
      <c r="H1080"/>
      <c r="I1080"/>
      <c r="J1080"/>
      <c r="K1080"/>
      <c r="L1080"/>
      <c r="M1080"/>
      <c r="N1080"/>
    </row>
    <row r="1081" spans="1:14" x14ac:dyDescent="0.25">
      <c r="A1081"/>
      <c r="B1081"/>
      <c r="C1081"/>
      <c r="D1081" s="66"/>
      <c r="E1081" s="66"/>
      <c r="F1081" s="66"/>
      <c r="G1081"/>
      <c r="H1081"/>
      <c r="I1081"/>
      <c r="J1081"/>
      <c r="K1081"/>
      <c r="L1081"/>
      <c r="M1081"/>
      <c r="N1081"/>
    </row>
    <row r="1082" spans="1:14" x14ac:dyDescent="0.25">
      <c r="A1082"/>
      <c r="B1082"/>
      <c r="C1082"/>
      <c r="D1082" s="66"/>
      <c r="E1082" s="66"/>
      <c r="F1082" s="66"/>
      <c r="G1082"/>
      <c r="H1082"/>
      <c r="I1082"/>
      <c r="J1082"/>
      <c r="K1082"/>
      <c r="L1082"/>
      <c r="M1082"/>
      <c r="N1082"/>
    </row>
    <row r="1083" spans="1:14" x14ac:dyDescent="0.25">
      <c r="A1083"/>
      <c r="B1083"/>
      <c r="C1083"/>
      <c r="D1083" s="66"/>
      <c r="E1083" s="66"/>
      <c r="F1083" s="66"/>
      <c r="G1083"/>
      <c r="H1083"/>
      <c r="I1083"/>
      <c r="J1083"/>
      <c r="K1083"/>
      <c r="L1083"/>
      <c r="M1083"/>
      <c r="N1083"/>
    </row>
    <row r="1084" spans="1:14" x14ac:dyDescent="0.25">
      <c r="A1084"/>
      <c r="B1084"/>
      <c r="C1084"/>
      <c r="D1084" s="66"/>
      <c r="E1084" s="66"/>
      <c r="F1084" s="66"/>
      <c r="G1084"/>
      <c r="H1084"/>
      <c r="I1084"/>
      <c r="J1084"/>
      <c r="K1084"/>
      <c r="L1084"/>
      <c r="M1084"/>
      <c r="N1084"/>
    </row>
    <row r="1085" spans="1:14" x14ac:dyDescent="0.25">
      <c r="A1085"/>
      <c r="B1085"/>
      <c r="C1085"/>
      <c r="D1085" s="66"/>
      <c r="E1085" s="66"/>
      <c r="F1085" s="66"/>
      <c r="G1085"/>
      <c r="H1085"/>
      <c r="I1085"/>
      <c r="J1085"/>
      <c r="K1085"/>
      <c r="L1085"/>
      <c r="M1085"/>
      <c r="N1085"/>
    </row>
    <row r="1086" spans="1:14" x14ac:dyDescent="0.25">
      <c r="A1086"/>
      <c r="B1086"/>
      <c r="C1086"/>
      <c r="D1086" s="66"/>
      <c r="E1086" s="66"/>
      <c r="F1086" s="66"/>
      <c r="G1086"/>
      <c r="H1086"/>
      <c r="I1086"/>
      <c r="J1086"/>
      <c r="K1086"/>
      <c r="L1086"/>
      <c r="M1086"/>
      <c r="N1086"/>
    </row>
    <row r="1087" spans="1:14" x14ac:dyDescent="0.25">
      <c r="A1087"/>
      <c r="B1087"/>
      <c r="C1087"/>
      <c r="D1087" s="66"/>
      <c r="E1087" s="66"/>
      <c r="F1087" s="66"/>
      <c r="G1087"/>
      <c r="H1087"/>
      <c r="I1087"/>
      <c r="J1087"/>
      <c r="K1087"/>
      <c r="L1087"/>
      <c r="M1087"/>
      <c r="N1087"/>
    </row>
    <row r="1088" spans="1:14" x14ac:dyDescent="0.25">
      <c r="A1088"/>
      <c r="B1088"/>
      <c r="C1088"/>
      <c r="D1088" s="66"/>
      <c r="E1088" s="66"/>
      <c r="F1088" s="66"/>
      <c r="G1088"/>
      <c r="H1088"/>
      <c r="I1088"/>
      <c r="J1088"/>
      <c r="K1088"/>
      <c r="L1088"/>
      <c r="M1088"/>
      <c r="N1088"/>
    </row>
    <row r="1089" spans="1:14" x14ac:dyDescent="0.25">
      <c r="A1089"/>
      <c r="B1089"/>
      <c r="C1089"/>
      <c r="D1089" s="66"/>
      <c r="E1089" s="66"/>
      <c r="F1089" s="66"/>
      <c r="G1089"/>
      <c r="H1089"/>
      <c r="I1089"/>
      <c r="J1089"/>
      <c r="K1089"/>
      <c r="L1089"/>
      <c r="M1089"/>
      <c r="N1089"/>
    </row>
    <row r="1090" spans="1:14" x14ac:dyDescent="0.25">
      <c r="A1090"/>
      <c r="B1090"/>
      <c r="C1090"/>
      <c r="D1090" s="66"/>
      <c r="E1090" s="66"/>
      <c r="F1090" s="66"/>
      <c r="G1090"/>
      <c r="H1090"/>
      <c r="I1090"/>
      <c r="J1090"/>
      <c r="K1090"/>
      <c r="L1090"/>
      <c r="M1090"/>
      <c r="N1090"/>
    </row>
    <row r="1091" spans="1:14" x14ac:dyDescent="0.25">
      <c r="A1091"/>
      <c r="B1091"/>
      <c r="C1091"/>
      <c r="D1091" s="66"/>
      <c r="E1091" s="66"/>
      <c r="F1091" s="66"/>
      <c r="G1091"/>
      <c r="H1091"/>
      <c r="I1091"/>
      <c r="J1091"/>
      <c r="K1091"/>
      <c r="L1091"/>
      <c r="M1091"/>
      <c r="N1091"/>
    </row>
    <row r="1092" spans="1:14" x14ac:dyDescent="0.25">
      <c r="A1092"/>
      <c r="B1092"/>
      <c r="C1092"/>
      <c r="D1092" s="66"/>
      <c r="E1092" s="66"/>
      <c r="F1092" s="66"/>
      <c r="G1092"/>
      <c r="H1092"/>
      <c r="I1092"/>
      <c r="J1092"/>
      <c r="K1092"/>
      <c r="L1092"/>
      <c r="M1092"/>
      <c r="N1092"/>
    </row>
    <row r="1093" spans="1:14" x14ac:dyDescent="0.25">
      <c r="A1093"/>
      <c r="B1093"/>
      <c r="C1093"/>
      <c r="D1093" s="66"/>
      <c r="E1093" s="66"/>
      <c r="F1093" s="66"/>
      <c r="G1093"/>
      <c r="H1093"/>
      <c r="I1093"/>
      <c r="J1093"/>
      <c r="K1093"/>
      <c r="L1093"/>
      <c r="M1093"/>
      <c r="N1093"/>
    </row>
    <row r="1094" spans="1:14" x14ac:dyDescent="0.25">
      <c r="A1094"/>
      <c r="B1094"/>
      <c r="C1094"/>
      <c r="D1094" s="66"/>
      <c r="E1094" s="66"/>
      <c r="F1094" s="66"/>
      <c r="G1094"/>
      <c r="H1094"/>
      <c r="I1094"/>
      <c r="J1094"/>
      <c r="K1094"/>
      <c r="L1094"/>
      <c r="M1094"/>
      <c r="N1094"/>
    </row>
    <row r="1095" spans="1:14" x14ac:dyDescent="0.25">
      <c r="A1095"/>
      <c r="B1095"/>
      <c r="C1095"/>
      <c r="D1095" s="66"/>
      <c r="E1095" s="66"/>
      <c r="F1095" s="66"/>
      <c r="G1095"/>
      <c r="H1095"/>
      <c r="I1095"/>
      <c r="J1095"/>
      <c r="K1095"/>
      <c r="L1095"/>
      <c r="M1095"/>
      <c r="N1095"/>
    </row>
    <row r="1096" spans="1:14" x14ac:dyDescent="0.25">
      <c r="A1096"/>
      <c r="B1096"/>
      <c r="C1096"/>
      <c r="D1096" s="66"/>
      <c r="E1096" s="66"/>
      <c r="F1096" s="66"/>
      <c r="G1096"/>
      <c r="H1096"/>
      <c r="I1096"/>
      <c r="J1096"/>
      <c r="K1096"/>
      <c r="L1096"/>
      <c r="M1096"/>
      <c r="N1096"/>
    </row>
    <row r="1097" spans="1:14" x14ac:dyDescent="0.25">
      <c r="A1097"/>
      <c r="B1097"/>
      <c r="C1097"/>
      <c r="D1097" s="66"/>
      <c r="E1097" s="66"/>
      <c r="F1097" s="66"/>
      <c r="G1097"/>
      <c r="H1097"/>
      <c r="I1097"/>
      <c r="J1097"/>
      <c r="K1097"/>
      <c r="L1097"/>
      <c r="M1097"/>
      <c r="N1097"/>
    </row>
    <row r="1098" spans="1:14" x14ac:dyDescent="0.25">
      <c r="A1098"/>
      <c r="B1098"/>
      <c r="C1098"/>
      <c r="D1098" s="66"/>
      <c r="E1098" s="66"/>
      <c r="F1098" s="66"/>
      <c r="G1098"/>
      <c r="H1098"/>
      <c r="I1098"/>
      <c r="J1098"/>
      <c r="K1098"/>
      <c r="L1098"/>
      <c r="M1098"/>
      <c r="N1098"/>
    </row>
    <row r="1099" spans="1:14" x14ac:dyDescent="0.25">
      <c r="A1099"/>
      <c r="B1099"/>
      <c r="C1099"/>
      <c r="D1099" s="66"/>
      <c r="E1099" s="66"/>
      <c r="F1099" s="66"/>
      <c r="G1099"/>
      <c r="H1099"/>
      <c r="I1099"/>
      <c r="J1099"/>
      <c r="K1099"/>
      <c r="L1099"/>
      <c r="M1099"/>
      <c r="N1099"/>
    </row>
    <row r="1100" spans="1:14" x14ac:dyDescent="0.25">
      <c r="A1100"/>
      <c r="B1100"/>
      <c r="C1100"/>
      <c r="D1100" s="66"/>
      <c r="E1100" s="66"/>
      <c r="F1100" s="66"/>
      <c r="G1100"/>
      <c r="H1100"/>
      <c r="I1100"/>
      <c r="J1100"/>
      <c r="K1100"/>
      <c r="L1100"/>
      <c r="M1100"/>
      <c r="N1100"/>
    </row>
    <row r="1101" spans="1:14" x14ac:dyDescent="0.25">
      <c r="A1101"/>
      <c r="B1101"/>
      <c r="C1101"/>
      <c r="D1101" s="66"/>
      <c r="E1101" s="66"/>
      <c r="F1101" s="66"/>
      <c r="G1101"/>
      <c r="H1101"/>
      <c r="I1101"/>
      <c r="J1101"/>
      <c r="K1101"/>
      <c r="L1101"/>
      <c r="M1101"/>
      <c r="N1101"/>
    </row>
    <row r="1102" spans="1:14" x14ac:dyDescent="0.25">
      <c r="A1102"/>
      <c r="B1102"/>
      <c r="C1102"/>
      <c r="D1102" s="66"/>
      <c r="E1102" s="66"/>
      <c r="F1102" s="66"/>
      <c r="G1102"/>
      <c r="H1102"/>
      <c r="I1102"/>
      <c r="J1102"/>
      <c r="K1102"/>
      <c r="L1102"/>
      <c r="M1102"/>
      <c r="N1102"/>
    </row>
    <row r="1103" spans="1:14" x14ac:dyDescent="0.25">
      <c r="A1103"/>
      <c r="B1103"/>
      <c r="C1103"/>
      <c r="D1103" s="66"/>
      <c r="E1103" s="66"/>
      <c r="F1103" s="66"/>
      <c r="G1103"/>
      <c r="H1103"/>
      <c r="I1103"/>
      <c r="J1103"/>
      <c r="K1103"/>
      <c r="L1103"/>
      <c r="M1103"/>
      <c r="N1103"/>
    </row>
    <row r="1104" spans="1:14" x14ac:dyDescent="0.25">
      <c r="A1104"/>
      <c r="B1104"/>
      <c r="C1104"/>
      <c r="D1104" s="66"/>
      <c r="E1104" s="66"/>
      <c r="F1104" s="66"/>
      <c r="G1104"/>
      <c r="H1104"/>
      <c r="I1104"/>
      <c r="J1104"/>
      <c r="K1104"/>
      <c r="L1104"/>
      <c r="M1104"/>
      <c r="N1104"/>
    </row>
    <row r="1105" spans="1:14" x14ac:dyDescent="0.25">
      <c r="A1105"/>
      <c r="B1105"/>
      <c r="C1105"/>
      <c r="D1105" s="66"/>
      <c r="E1105" s="66"/>
      <c r="F1105" s="66"/>
      <c r="G1105"/>
      <c r="H1105"/>
      <c r="I1105"/>
      <c r="J1105"/>
      <c r="K1105"/>
      <c r="L1105"/>
      <c r="M1105"/>
      <c r="N1105"/>
    </row>
    <row r="1106" spans="1:14" x14ac:dyDescent="0.25">
      <c r="A1106"/>
      <c r="B1106"/>
      <c r="C1106"/>
      <c r="D1106" s="66"/>
      <c r="E1106" s="66"/>
      <c r="F1106" s="66"/>
      <c r="G1106"/>
      <c r="H1106"/>
      <c r="I1106"/>
      <c r="J1106"/>
      <c r="K1106"/>
      <c r="L1106"/>
      <c r="M1106"/>
      <c r="N1106"/>
    </row>
    <row r="1107" spans="1:14" x14ac:dyDescent="0.25">
      <c r="A1107"/>
      <c r="B1107"/>
      <c r="C1107"/>
      <c r="D1107" s="66"/>
      <c r="E1107" s="66"/>
      <c r="F1107" s="66"/>
      <c r="G1107"/>
      <c r="H1107"/>
      <c r="I1107"/>
      <c r="J1107"/>
      <c r="K1107"/>
      <c r="L1107"/>
      <c r="M1107"/>
      <c r="N1107"/>
    </row>
    <row r="1108" spans="1:14" x14ac:dyDescent="0.25">
      <c r="A1108"/>
      <c r="B1108"/>
      <c r="C1108"/>
      <c r="D1108" s="66"/>
      <c r="E1108" s="66"/>
      <c r="F1108" s="66"/>
      <c r="G1108"/>
      <c r="H1108"/>
      <c r="I1108"/>
      <c r="J1108"/>
      <c r="K1108"/>
      <c r="L1108"/>
      <c r="M1108"/>
      <c r="N1108"/>
    </row>
    <row r="1109" spans="1:14" x14ac:dyDescent="0.25">
      <c r="A1109"/>
      <c r="B1109"/>
      <c r="C1109"/>
      <c r="D1109" s="66"/>
      <c r="E1109" s="66"/>
      <c r="F1109" s="66"/>
      <c r="G1109"/>
      <c r="H1109"/>
      <c r="I1109"/>
      <c r="J1109"/>
      <c r="K1109"/>
      <c r="L1109"/>
      <c r="M1109"/>
      <c r="N1109"/>
    </row>
    <row r="1110" spans="1:14" x14ac:dyDescent="0.25">
      <c r="A1110"/>
      <c r="B1110"/>
      <c r="C1110"/>
      <c r="D1110" s="66"/>
      <c r="E1110" s="66"/>
      <c r="F1110" s="66"/>
      <c r="G1110"/>
      <c r="H1110"/>
      <c r="I1110"/>
      <c r="J1110"/>
      <c r="K1110"/>
      <c r="L1110"/>
      <c r="M1110"/>
      <c r="N1110"/>
    </row>
    <row r="1111" spans="1:14" x14ac:dyDescent="0.25">
      <c r="A1111"/>
      <c r="B1111"/>
      <c r="C1111"/>
      <c r="D1111" s="66"/>
      <c r="E1111" s="66"/>
      <c r="F1111" s="66"/>
      <c r="G1111"/>
      <c r="H1111"/>
      <c r="I1111"/>
      <c r="J1111"/>
      <c r="K1111"/>
      <c r="L1111"/>
      <c r="M1111"/>
      <c r="N1111"/>
    </row>
    <row r="1112" spans="1:14" x14ac:dyDescent="0.25">
      <c r="A1112"/>
      <c r="B1112"/>
      <c r="C1112"/>
      <c r="D1112" s="66"/>
      <c r="E1112" s="66"/>
      <c r="F1112" s="66"/>
      <c r="G1112"/>
      <c r="H1112"/>
      <c r="I1112"/>
      <c r="J1112"/>
      <c r="K1112"/>
      <c r="L1112"/>
      <c r="M1112"/>
      <c r="N1112"/>
    </row>
    <row r="1113" spans="1:14" x14ac:dyDescent="0.25">
      <c r="A1113"/>
      <c r="B1113"/>
      <c r="C1113"/>
      <c r="D1113" s="66"/>
      <c r="E1113" s="66"/>
      <c r="F1113" s="66"/>
      <c r="G1113"/>
      <c r="H1113"/>
      <c r="I1113"/>
      <c r="J1113"/>
      <c r="K1113"/>
      <c r="L1113"/>
      <c r="M1113"/>
      <c r="N1113"/>
    </row>
    <row r="1114" spans="1:14" x14ac:dyDescent="0.25">
      <c r="A1114"/>
      <c r="B1114"/>
      <c r="C1114"/>
      <c r="D1114" s="66"/>
      <c r="E1114" s="66"/>
      <c r="F1114" s="66"/>
      <c r="G1114"/>
      <c r="H1114"/>
      <c r="I1114"/>
      <c r="J1114"/>
      <c r="K1114"/>
      <c r="L1114"/>
      <c r="M1114"/>
      <c r="N1114"/>
    </row>
    <row r="1115" spans="1:14" x14ac:dyDescent="0.25">
      <c r="A1115"/>
      <c r="B1115"/>
      <c r="C1115"/>
      <c r="D1115" s="66"/>
      <c r="E1115" s="66"/>
      <c r="F1115" s="66"/>
      <c r="G1115"/>
      <c r="H1115"/>
      <c r="I1115"/>
      <c r="J1115"/>
      <c r="K1115"/>
      <c r="L1115"/>
      <c r="M1115"/>
      <c r="N1115"/>
    </row>
    <row r="1116" spans="1:14" x14ac:dyDescent="0.25">
      <c r="A1116"/>
      <c r="B1116"/>
      <c r="C1116"/>
      <c r="D1116" s="66"/>
      <c r="E1116" s="66"/>
      <c r="F1116" s="66"/>
      <c r="G1116"/>
      <c r="H1116"/>
      <c r="I1116"/>
      <c r="J1116"/>
      <c r="K1116"/>
      <c r="L1116"/>
      <c r="M1116"/>
      <c r="N1116"/>
    </row>
    <row r="1117" spans="1:14" x14ac:dyDescent="0.25">
      <c r="A1117"/>
      <c r="B1117"/>
      <c r="C1117"/>
      <c r="D1117" s="66"/>
      <c r="E1117" s="66"/>
      <c r="F1117" s="66"/>
      <c r="G1117"/>
      <c r="H1117"/>
      <c r="I1117"/>
      <c r="J1117"/>
      <c r="K1117"/>
      <c r="L1117"/>
      <c r="M1117"/>
      <c r="N1117"/>
    </row>
    <row r="1118" spans="1:14" x14ac:dyDescent="0.25">
      <c r="A1118"/>
      <c r="B1118"/>
      <c r="C1118"/>
      <c r="D1118" s="66"/>
      <c r="E1118" s="66"/>
      <c r="F1118" s="66"/>
      <c r="G1118"/>
      <c r="H1118"/>
      <c r="I1118"/>
      <c r="J1118"/>
      <c r="K1118"/>
      <c r="L1118"/>
      <c r="M1118"/>
      <c r="N1118"/>
    </row>
    <row r="1119" spans="1:14" x14ac:dyDescent="0.25">
      <c r="A1119"/>
      <c r="B1119"/>
      <c r="C1119"/>
      <c r="D1119" s="66"/>
      <c r="E1119" s="66"/>
      <c r="F1119" s="66"/>
      <c r="G1119"/>
      <c r="H1119"/>
      <c r="I1119"/>
      <c r="J1119"/>
      <c r="K1119"/>
      <c r="L1119"/>
      <c r="M1119"/>
      <c r="N1119"/>
    </row>
    <row r="1120" spans="1:14" x14ac:dyDescent="0.25">
      <c r="A1120"/>
      <c r="B1120"/>
      <c r="C1120"/>
      <c r="D1120" s="66"/>
      <c r="E1120" s="66"/>
      <c r="F1120" s="66"/>
      <c r="G1120"/>
      <c r="H1120"/>
      <c r="I1120"/>
      <c r="J1120"/>
      <c r="K1120"/>
      <c r="L1120"/>
      <c r="M1120"/>
      <c r="N1120"/>
    </row>
    <row r="1121" spans="1:14" x14ac:dyDescent="0.25">
      <c r="A1121"/>
      <c r="B1121"/>
      <c r="C1121"/>
      <c r="D1121" s="66"/>
      <c r="E1121" s="66"/>
      <c r="F1121" s="66"/>
      <c r="G1121"/>
      <c r="H1121"/>
      <c r="I1121"/>
      <c r="J1121"/>
      <c r="K1121"/>
      <c r="L1121"/>
      <c r="M1121"/>
      <c r="N1121"/>
    </row>
    <row r="1122" spans="1:14" x14ac:dyDescent="0.25">
      <c r="A1122"/>
      <c r="B1122"/>
      <c r="C1122"/>
      <c r="D1122" s="66"/>
      <c r="E1122" s="66"/>
      <c r="F1122" s="66"/>
      <c r="G1122"/>
      <c r="H1122"/>
      <c r="I1122"/>
      <c r="J1122"/>
      <c r="K1122"/>
      <c r="L1122"/>
      <c r="M1122"/>
      <c r="N1122"/>
    </row>
    <row r="1123" spans="1:14" x14ac:dyDescent="0.25">
      <c r="A1123"/>
      <c r="B1123"/>
      <c r="C1123"/>
      <c r="D1123" s="66"/>
      <c r="E1123" s="66"/>
      <c r="F1123" s="66"/>
      <c r="G1123"/>
      <c r="H1123"/>
      <c r="I1123"/>
      <c r="J1123"/>
      <c r="K1123"/>
      <c r="L1123"/>
      <c r="M1123"/>
      <c r="N1123"/>
    </row>
    <row r="1124" spans="1:14" x14ac:dyDescent="0.25">
      <c r="A1124"/>
      <c r="B1124"/>
      <c r="C1124"/>
      <c r="D1124" s="66"/>
      <c r="E1124" s="66"/>
      <c r="F1124" s="66"/>
      <c r="G1124"/>
      <c r="H1124"/>
      <c r="I1124"/>
      <c r="J1124"/>
      <c r="K1124"/>
      <c r="L1124"/>
      <c r="M1124"/>
      <c r="N1124"/>
    </row>
    <row r="1125" spans="1:14" x14ac:dyDescent="0.25">
      <c r="A1125"/>
      <c r="B1125"/>
      <c r="C1125"/>
      <c r="D1125" s="66"/>
      <c r="E1125" s="66"/>
      <c r="F1125" s="66"/>
      <c r="G1125"/>
      <c r="H1125"/>
      <c r="I1125"/>
      <c r="J1125"/>
      <c r="K1125"/>
      <c r="L1125"/>
      <c r="M1125"/>
      <c r="N1125"/>
    </row>
    <row r="1126" spans="1:14" x14ac:dyDescent="0.25">
      <c r="A1126"/>
      <c r="B1126"/>
      <c r="C1126"/>
      <c r="D1126" s="66"/>
      <c r="E1126" s="66"/>
      <c r="F1126" s="66"/>
      <c r="G1126"/>
      <c r="H1126"/>
      <c r="I1126"/>
      <c r="J1126"/>
      <c r="K1126"/>
      <c r="L1126"/>
      <c r="M1126"/>
      <c r="N1126"/>
    </row>
    <row r="1127" spans="1:14" x14ac:dyDescent="0.25">
      <c r="A1127"/>
      <c r="B1127"/>
      <c r="C1127"/>
      <c r="D1127" s="66"/>
      <c r="E1127" s="66"/>
      <c r="F1127" s="66"/>
      <c r="G1127"/>
      <c r="H1127"/>
      <c r="I1127"/>
      <c r="J1127"/>
      <c r="K1127"/>
      <c r="L1127"/>
      <c r="M1127"/>
      <c r="N1127"/>
    </row>
    <row r="1128" spans="1:14" x14ac:dyDescent="0.25">
      <c r="A1128"/>
      <c r="B1128"/>
      <c r="C1128"/>
      <c r="D1128" s="66"/>
      <c r="E1128" s="66"/>
      <c r="F1128" s="66"/>
      <c r="G1128"/>
      <c r="H1128"/>
      <c r="I1128"/>
      <c r="J1128"/>
      <c r="K1128"/>
      <c r="L1128"/>
      <c r="M1128"/>
      <c r="N1128"/>
    </row>
    <row r="1129" spans="1:14" x14ac:dyDescent="0.25">
      <c r="A1129"/>
      <c r="B1129"/>
      <c r="C1129"/>
      <c r="D1129" s="66"/>
      <c r="E1129" s="66"/>
      <c r="F1129" s="66"/>
      <c r="G1129"/>
      <c r="H1129"/>
      <c r="I1129"/>
      <c r="J1129"/>
      <c r="K1129"/>
      <c r="L1129"/>
      <c r="M1129"/>
      <c r="N1129"/>
    </row>
    <row r="1130" spans="1:14" x14ac:dyDescent="0.25">
      <c r="A1130"/>
      <c r="B1130"/>
      <c r="C1130"/>
      <c r="D1130" s="66"/>
      <c r="E1130" s="66"/>
      <c r="F1130" s="66"/>
      <c r="G1130"/>
      <c r="H1130"/>
      <c r="I1130"/>
      <c r="J1130"/>
      <c r="K1130"/>
      <c r="L1130"/>
      <c r="M1130"/>
      <c r="N1130"/>
    </row>
    <row r="1131" spans="1:14" x14ac:dyDescent="0.25">
      <c r="A1131"/>
      <c r="B1131"/>
      <c r="C1131"/>
      <c r="D1131" s="66"/>
      <c r="E1131" s="66"/>
      <c r="F1131" s="66"/>
      <c r="G1131"/>
      <c r="H1131"/>
      <c r="I1131"/>
      <c r="J1131"/>
      <c r="K1131"/>
      <c r="L1131"/>
      <c r="M1131"/>
      <c r="N1131"/>
    </row>
    <row r="1132" spans="1:14" x14ac:dyDescent="0.25">
      <c r="A1132"/>
      <c r="B1132"/>
      <c r="C1132"/>
      <c r="D1132" s="66"/>
      <c r="E1132" s="66"/>
      <c r="F1132" s="66"/>
      <c r="G1132"/>
      <c r="H1132"/>
      <c r="I1132"/>
      <c r="J1132"/>
      <c r="K1132"/>
      <c r="L1132"/>
      <c r="M1132"/>
      <c r="N1132"/>
    </row>
    <row r="1133" spans="1:14" x14ac:dyDescent="0.25">
      <c r="A1133"/>
      <c r="B1133"/>
      <c r="C1133"/>
      <c r="D1133" s="66"/>
      <c r="E1133" s="66"/>
      <c r="F1133" s="66"/>
      <c r="G1133"/>
      <c r="H1133"/>
      <c r="I1133"/>
      <c r="J1133"/>
      <c r="K1133"/>
      <c r="L1133"/>
      <c r="M1133"/>
      <c r="N1133"/>
    </row>
    <row r="1134" spans="1:14" x14ac:dyDescent="0.25">
      <c r="A1134"/>
      <c r="B1134"/>
      <c r="C1134"/>
      <c r="D1134" s="66"/>
      <c r="E1134" s="66"/>
      <c r="F1134" s="66"/>
      <c r="G1134"/>
      <c r="H1134"/>
      <c r="I1134"/>
      <c r="J1134"/>
      <c r="K1134"/>
      <c r="L1134"/>
      <c r="M1134"/>
      <c r="N1134"/>
    </row>
    <row r="1135" spans="1:14" x14ac:dyDescent="0.25">
      <c r="A1135"/>
      <c r="B1135"/>
      <c r="C1135"/>
      <c r="D1135" s="66"/>
      <c r="E1135" s="66"/>
      <c r="F1135" s="66"/>
      <c r="G1135"/>
      <c r="H1135"/>
      <c r="I1135"/>
      <c r="J1135"/>
      <c r="K1135"/>
      <c r="L1135"/>
      <c r="M1135"/>
      <c r="N1135"/>
    </row>
    <row r="1136" spans="1:14" x14ac:dyDescent="0.25">
      <c r="A1136"/>
      <c r="B1136"/>
      <c r="C1136"/>
      <c r="D1136" s="66"/>
      <c r="E1136" s="66"/>
      <c r="F1136" s="66"/>
      <c r="G1136"/>
      <c r="H1136"/>
      <c r="I1136"/>
      <c r="J1136"/>
      <c r="K1136"/>
      <c r="L1136"/>
      <c r="M1136"/>
      <c r="N1136"/>
    </row>
    <row r="1137" spans="1:14" x14ac:dyDescent="0.25">
      <c r="A1137"/>
      <c r="B1137"/>
      <c r="C1137"/>
      <c r="D1137" s="66"/>
      <c r="E1137" s="66"/>
      <c r="F1137" s="66"/>
      <c r="G1137"/>
      <c r="H1137"/>
      <c r="I1137"/>
      <c r="J1137"/>
      <c r="K1137"/>
      <c r="L1137"/>
      <c r="M1137"/>
      <c r="N1137"/>
    </row>
    <row r="1138" spans="1:14" x14ac:dyDescent="0.25">
      <c r="A1138"/>
      <c r="B1138"/>
      <c r="C1138"/>
      <c r="D1138" s="66"/>
      <c r="E1138" s="66"/>
      <c r="F1138" s="66"/>
      <c r="G1138"/>
      <c r="H1138"/>
      <c r="I1138"/>
      <c r="J1138"/>
      <c r="K1138"/>
      <c r="L1138"/>
      <c r="M1138"/>
      <c r="N1138"/>
    </row>
    <row r="1139" spans="1:14" x14ac:dyDescent="0.25">
      <c r="A1139"/>
      <c r="B1139"/>
      <c r="C1139"/>
      <c r="D1139" s="66"/>
      <c r="E1139" s="66"/>
      <c r="F1139" s="66"/>
      <c r="G1139"/>
      <c r="H1139"/>
      <c r="I1139"/>
      <c r="J1139"/>
      <c r="K1139"/>
      <c r="L1139"/>
      <c r="M1139"/>
      <c r="N1139"/>
    </row>
    <row r="1140" spans="1:14" x14ac:dyDescent="0.25">
      <c r="A1140"/>
      <c r="B1140"/>
      <c r="C1140"/>
      <c r="D1140" s="66"/>
      <c r="E1140" s="66"/>
      <c r="F1140" s="66"/>
      <c r="G1140"/>
      <c r="H1140"/>
      <c r="I1140"/>
      <c r="J1140"/>
      <c r="K1140"/>
      <c r="L1140"/>
      <c r="M1140"/>
      <c r="N1140"/>
    </row>
    <row r="1141" spans="1:14" x14ac:dyDescent="0.25">
      <c r="A1141"/>
      <c r="B1141"/>
      <c r="C1141"/>
      <c r="D1141" s="66"/>
      <c r="E1141" s="66"/>
      <c r="F1141" s="66"/>
      <c r="G1141"/>
      <c r="H1141"/>
      <c r="I1141"/>
      <c r="J1141"/>
      <c r="K1141"/>
      <c r="L1141"/>
      <c r="M1141"/>
      <c r="N1141"/>
    </row>
    <row r="1142" spans="1:14" x14ac:dyDescent="0.25">
      <c r="A1142"/>
      <c r="B1142"/>
      <c r="C1142"/>
      <c r="D1142" s="66"/>
      <c r="E1142" s="66"/>
      <c r="F1142" s="66"/>
      <c r="G1142"/>
      <c r="H1142"/>
      <c r="I1142"/>
      <c r="J1142"/>
      <c r="K1142"/>
      <c r="L1142"/>
      <c r="M1142"/>
      <c r="N1142"/>
    </row>
    <row r="1143" spans="1:14" x14ac:dyDescent="0.25">
      <c r="A1143"/>
      <c r="B1143"/>
      <c r="C1143"/>
      <c r="D1143" s="66"/>
      <c r="E1143" s="66"/>
      <c r="F1143" s="66"/>
      <c r="G1143"/>
      <c r="H1143"/>
      <c r="I1143"/>
      <c r="J1143"/>
      <c r="K1143"/>
      <c r="L1143"/>
      <c r="M1143"/>
      <c r="N1143"/>
    </row>
    <row r="1144" spans="1:14" x14ac:dyDescent="0.25">
      <c r="A1144"/>
      <c r="B1144"/>
      <c r="C1144"/>
      <c r="D1144" s="66"/>
      <c r="E1144" s="66"/>
      <c r="F1144" s="66"/>
      <c r="G1144"/>
      <c r="H1144"/>
      <c r="I1144"/>
      <c r="J1144"/>
      <c r="K1144"/>
      <c r="L1144"/>
      <c r="M1144"/>
      <c r="N1144"/>
    </row>
    <row r="1145" spans="1:14" x14ac:dyDescent="0.25">
      <c r="A1145"/>
      <c r="B1145"/>
      <c r="C1145"/>
      <c r="D1145" s="66"/>
      <c r="E1145" s="66"/>
      <c r="F1145" s="66"/>
      <c r="G1145"/>
      <c r="H1145"/>
      <c r="I1145"/>
      <c r="J1145"/>
      <c r="K1145"/>
      <c r="L1145"/>
      <c r="M1145"/>
      <c r="N1145"/>
    </row>
    <row r="1146" spans="1:14" x14ac:dyDescent="0.25">
      <c r="A1146"/>
      <c r="B1146"/>
      <c r="C1146"/>
      <c r="D1146" s="66"/>
      <c r="E1146" s="66"/>
      <c r="F1146" s="66"/>
      <c r="G1146"/>
      <c r="H1146"/>
      <c r="I1146"/>
      <c r="J1146"/>
      <c r="K1146"/>
      <c r="L1146"/>
      <c r="M1146"/>
      <c r="N1146"/>
    </row>
    <row r="1147" spans="1:14" x14ac:dyDescent="0.25">
      <c r="A1147"/>
      <c r="B1147"/>
      <c r="C1147"/>
      <c r="D1147" s="66"/>
      <c r="E1147" s="66"/>
      <c r="F1147" s="66"/>
      <c r="G1147"/>
      <c r="H1147"/>
      <c r="I1147"/>
      <c r="J1147"/>
      <c r="K1147"/>
      <c r="L1147"/>
      <c r="M1147"/>
      <c r="N1147"/>
    </row>
    <row r="1148" spans="1:14" x14ac:dyDescent="0.25">
      <c r="A1148"/>
      <c r="B1148"/>
      <c r="C1148"/>
      <c r="D1148" s="66"/>
      <c r="E1148" s="66"/>
      <c r="F1148" s="66"/>
      <c r="G1148"/>
      <c r="H1148"/>
      <c r="I1148"/>
      <c r="J1148"/>
      <c r="K1148"/>
      <c r="L1148"/>
      <c r="M1148"/>
      <c r="N1148"/>
    </row>
    <row r="1149" spans="1:14" x14ac:dyDescent="0.25">
      <c r="A1149"/>
      <c r="B1149"/>
      <c r="C1149"/>
      <c r="D1149" s="66"/>
      <c r="E1149" s="66"/>
      <c r="F1149" s="66"/>
      <c r="G1149"/>
      <c r="H1149"/>
      <c r="I1149"/>
      <c r="J1149"/>
      <c r="K1149"/>
      <c r="L1149"/>
      <c r="M1149"/>
      <c r="N1149"/>
    </row>
    <row r="1150" spans="1:14" x14ac:dyDescent="0.25">
      <c r="A1150"/>
      <c r="B1150"/>
      <c r="C1150"/>
      <c r="D1150" s="66"/>
      <c r="E1150" s="66"/>
      <c r="F1150" s="66"/>
      <c r="G1150"/>
      <c r="H1150"/>
      <c r="I1150"/>
      <c r="J1150"/>
      <c r="K1150"/>
      <c r="L1150"/>
      <c r="M1150"/>
      <c r="N1150"/>
    </row>
    <row r="1151" spans="1:14" x14ac:dyDescent="0.25">
      <c r="A1151"/>
      <c r="B1151"/>
      <c r="C1151"/>
      <c r="D1151" s="66"/>
      <c r="E1151" s="66"/>
      <c r="F1151" s="66"/>
      <c r="G1151"/>
      <c r="H1151"/>
      <c r="I1151"/>
      <c r="J1151"/>
      <c r="K1151"/>
      <c r="L1151"/>
      <c r="M1151"/>
      <c r="N1151"/>
    </row>
    <row r="1152" spans="1:14" x14ac:dyDescent="0.25">
      <c r="A1152"/>
      <c r="B1152"/>
      <c r="C1152"/>
      <c r="D1152" s="66"/>
      <c r="E1152" s="66"/>
      <c r="F1152" s="66"/>
      <c r="G1152"/>
      <c r="H1152"/>
      <c r="I1152"/>
      <c r="J1152"/>
      <c r="K1152"/>
      <c r="L1152"/>
      <c r="M1152"/>
      <c r="N1152"/>
    </row>
    <row r="1153" spans="1:14" x14ac:dyDescent="0.25">
      <c r="A1153"/>
      <c r="B1153"/>
      <c r="C1153"/>
      <c r="D1153" s="66"/>
      <c r="E1153" s="66"/>
      <c r="F1153" s="66"/>
      <c r="G1153"/>
      <c r="H1153"/>
      <c r="I1153"/>
      <c r="J1153"/>
      <c r="K1153"/>
      <c r="L1153"/>
      <c r="M1153"/>
      <c r="N1153"/>
    </row>
    <row r="1154" spans="1:14" x14ac:dyDescent="0.25">
      <c r="A1154"/>
      <c r="B1154"/>
      <c r="C1154"/>
      <c r="D1154" s="66"/>
      <c r="E1154" s="66"/>
      <c r="F1154" s="66"/>
      <c r="G1154"/>
      <c r="H1154"/>
      <c r="I1154"/>
      <c r="J1154"/>
      <c r="K1154"/>
      <c r="L1154"/>
      <c r="M1154"/>
      <c r="N1154"/>
    </row>
    <row r="1155" spans="1:14" x14ac:dyDescent="0.25">
      <c r="A1155"/>
      <c r="B1155"/>
      <c r="C1155"/>
      <c r="D1155" s="66"/>
      <c r="E1155" s="66"/>
      <c r="F1155" s="66"/>
      <c r="G1155"/>
      <c r="H1155"/>
      <c r="I1155"/>
      <c r="J1155"/>
      <c r="K1155"/>
      <c r="L1155"/>
      <c r="M1155"/>
      <c r="N1155"/>
    </row>
    <row r="1156" spans="1:14" x14ac:dyDescent="0.25">
      <c r="A1156"/>
      <c r="B1156"/>
      <c r="C1156"/>
      <c r="D1156" s="66"/>
      <c r="E1156" s="66"/>
      <c r="F1156" s="66"/>
      <c r="G1156"/>
      <c r="H1156"/>
      <c r="I1156"/>
      <c r="J1156"/>
      <c r="K1156"/>
      <c r="L1156"/>
      <c r="M1156"/>
      <c r="N1156"/>
    </row>
    <row r="1157" spans="1:14" x14ac:dyDescent="0.25">
      <c r="A1157"/>
      <c r="B1157"/>
      <c r="C1157"/>
      <c r="D1157" s="66"/>
      <c r="E1157" s="66"/>
      <c r="F1157" s="66"/>
      <c r="G1157"/>
      <c r="H1157"/>
      <c r="I1157"/>
      <c r="J1157"/>
      <c r="K1157"/>
      <c r="L1157"/>
      <c r="M1157"/>
      <c r="N1157"/>
    </row>
    <row r="1158" spans="1:14" x14ac:dyDescent="0.25">
      <c r="A1158"/>
      <c r="B1158"/>
      <c r="C1158"/>
      <c r="D1158" s="66"/>
      <c r="E1158" s="66"/>
      <c r="F1158" s="66"/>
      <c r="G1158"/>
      <c r="H1158"/>
      <c r="I1158"/>
      <c r="J1158"/>
      <c r="K1158"/>
      <c r="L1158"/>
      <c r="M1158"/>
      <c r="N1158"/>
    </row>
    <row r="1159" spans="1:14" x14ac:dyDescent="0.25">
      <c r="A1159"/>
      <c r="B1159"/>
      <c r="C1159"/>
      <c r="D1159" s="66"/>
      <c r="E1159" s="66"/>
      <c r="F1159" s="66"/>
      <c r="G1159"/>
      <c r="H1159"/>
      <c r="I1159"/>
      <c r="J1159"/>
      <c r="K1159"/>
      <c r="L1159"/>
      <c r="M1159"/>
      <c r="N1159"/>
    </row>
    <row r="1160" spans="1:14" x14ac:dyDescent="0.25">
      <c r="A1160"/>
      <c r="B1160"/>
      <c r="C1160"/>
      <c r="D1160" s="66"/>
      <c r="E1160" s="66"/>
      <c r="F1160" s="66"/>
      <c r="G1160"/>
      <c r="H1160"/>
      <c r="I1160"/>
      <c r="J1160"/>
      <c r="K1160"/>
      <c r="L1160"/>
      <c r="M1160"/>
      <c r="N1160"/>
    </row>
    <row r="1161" spans="1:14" x14ac:dyDescent="0.25">
      <c r="A1161"/>
      <c r="B1161"/>
      <c r="C1161"/>
      <c r="D1161" s="66"/>
      <c r="E1161" s="66"/>
      <c r="F1161" s="66"/>
      <c r="G1161"/>
      <c r="H1161"/>
      <c r="I1161"/>
      <c r="J1161"/>
      <c r="K1161"/>
      <c r="L1161"/>
      <c r="M1161"/>
      <c r="N1161"/>
    </row>
    <row r="1162" spans="1:14" x14ac:dyDescent="0.25">
      <c r="A1162"/>
      <c r="B1162"/>
      <c r="C1162"/>
      <c r="D1162" s="66"/>
      <c r="E1162" s="66"/>
      <c r="F1162" s="66"/>
      <c r="G1162"/>
      <c r="H1162"/>
      <c r="I1162"/>
      <c r="J1162"/>
      <c r="K1162"/>
      <c r="L1162"/>
      <c r="M1162"/>
      <c r="N1162"/>
    </row>
    <row r="1163" spans="1:14" x14ac:dyDescent="0.25">
      <c r="A1163"/>
      <c r="B1163"/>
      <c r="C1163"/>
      <c r="D1163" s="66"/>
      <c r="E1163" s="66"/>
      <c r="F1163" s="66"/>
      <c r="G1163"/>
      <c r="H1163"/>
      <c r="I1163"/>
      <c r="J1163"/>
      <c r="K1163"/>
      <c r="L1163"/>
      <c r="M1163"/>
      <c r="N1163"/>
    </row>
    <row r="1164" spans="1:14" x14ac:dyDescent="0.25">
      <c r="A1164"/>
      <c r="B1164"/>
      <c r="C1164"/>
      <c r="D1164" s="66"/>
      <c r="E1164" s="66"/>
      <c r="F1164" s="66"/>
      <c r="G1164"/>
      <c r="H1164"/>
      <c r="I1164"/>
      <c r="J1164"/>
      <c r="K1164"/>
      <c r="L1164"/>
      <c r="M1164"/>
      <c r="N1164"/>
    </row>
    <row r="1165" spans="1:14" x14ac:dyDescent="0.25">
      <c r="A1165"/>
      <c r="B1165"/>
      <c r="C1165"/>
      <c r="D1165" s="66"/>
      <c r="E1165" s="66"/>
      <c r="F1165" s="66"/>
      <c r="G1165"/>
      <c r="H1165"/>
      <c r="I1165"/>
      <c r="J1165"/>
      <c r="K1165"/>
      <c r="L1165"/>
      <c r="M1165"/>
      <c r="N1165"/>
    </row>
    <row r="1166" spans="1:14" x14ac:dyDescent="0.25">
      <c r="A1166"/>
      <c r="B1166"/>
      <c r="C1166"/>
      <c r="D1166" s="66"/>
      <c r="E1166" s="66"/>
      <c r="F1166" s="66"/>
      <c r="G1166"/>
      <c r="H1166"/>
      <c r="I1166"/>
      <c r="J1166"/>
      <c r="K1166"/>
      <c r="L1166"/>
      <c r="M1166"/>
      <c r="N1166"/>
    </row>
    <row r="1167" spans="1:14" x14ac:dyDescent="0.25">
      <c r="A1167"/>
      <c r="B1167"/>
      <c r="C1167"/>
      <c r="D1167" s="66"/>
      <c r="E1167" s="66"/>
      <c r="F1167" s="66"/>
      <c r="G1167"/>
      <c r="H1167"/>
      <c r="I1167"/>
      <c r="J1167"/>
      <c r="K1167"/>
      <c r="L1167"/>
      <c r="M1167"/>
      <c r="N1167"/>
    </row>
    <row r="1168" spans="1:14" x14ac:dyDescent="0.25">
      <c r="A1168"/>
      <c r="B1168"/>
      <c r="C1168"/>
      <c r="D1168" s="66"/>
      <c r="E1168" s="66"/>
      <c r="F1168" s="66"/>
      <c r="G1168"/>
      <c r="H1168"/>
      <c r="I1168"/>
      <c r="J1168"/>
      <c r="K1168"/>
      <c r="L1168"/>
      <c r="M1168"/>
      <c r="N1168"/>
    </row>
    <row r="1169" spans="1:14" x14ac:dyDescent="0.25">
      <c r="A1169"/>
      <c r="B1169"/>
      <c r="C1169"/>
      <c r="D1169" s="66"/>
      <c r="E1169" s="66"/>
      <c r="F1169" s="66"/>
      <c r="G1169"/>
      <c r="H1169"/>
      <c r="I1169"/>
      <c r="J1169"/>
      <c r="K1169"/>
      <c r="L1169"/>
      <c r="M1169"/>
      <c r="N1169"/>
    </row>
    <row r="1170" spans="1:14" x14ac:dyDescent="0.25">
      <c r="A1170"/>
      <c r="B1170"/>
      <c r="C1170"/>
      <c r="D1170" s="66"/>
      <c r="E1170" s="66"/>
      <c r="F1170" s="66"/>
      <c r="G1170"/>
      <c r="H1170"/>
      <c r="I1170"/>
      <c r="J1170"/>
      <c r="K1170"/>
      <c r="L1170"/>
      <c r="M1170"/>
      <c r="N1170"/>
    </row>
    <row r="1171" spans="1:14" x14ac:dyDescent="0.25">
      <c r="A1171"/>
      <c r="B1171"/>
      <c r="C1171"/>
      <c r="D1171" s="66"/>
      <c r="E1171" s="66"/>
      <c r="F1171" s="66"/>
      <c r="G1171"/>
      <c r="H1171"/>
      <c r="I1171"/>
      <c r="J1171"/>
      <c r="K1171"/>
      <c r="L1171"/>
      <c r="M1171"/>
      <c r="N1171"/>
    </row>
    <row r="1172" spans="1:14" x14ac:dyDescent="0.25">
      <c r="A1172"/>
      <c r="B1172"/>
      <c r="C1172"/>
      <c r="D1172" s="66"/>
      <c r="E1172" s="66"/>
      <c r="F1172" s="66"/>
      <c r="G1172"/>
      <c r="H1172"/>
      <c r="I1172"/>
      <c r="J1172"/>
      <c r="K1172"/>
      <c r="L1172"/>
      <c r="M1172"/>
      <c r="N1172"/>
    </row>
    <row r="1173" spans="1:14" x14ac:dyDescent="0.25">
      <c r="A1173"/>
      <c r="B1173"/>
      <c r="C1173"/>
      <c r="D1173" s="66"/>
      <c r="E1173" s="66"/>
      <c r="F1173" s="66"/>
      <c r="G1173"/>
      <c r="H1173"/>
      <c r="I1173"/>
      <c r="J1173"/>
      <c r="K1173"/>
      <c r="L1173"/>
      <c r="M1173"/>
      <c r="N1173"/>
    </row>
    <row r="1174" spans="1:14" x14ac:dyDescent="0.25">
      <c r="A1174"/>
      <c r="B1174"/>
      <c r="C1174"/>
      <c r="D1174" s="66"/>
      <c r="E1174" s="66"/>
      <c r="F1174" s="66"/>
      <c r="G1174"/>
      <c r="H1174"/>
      <c r="I1174"/>
      <c r="J1174"/>
      <c r="K1174"/>
      <c r="L1174"/>
      <c r="M1174"/>
      <c r="N1174"/>
    </row>
    <row r="1175" spans="1:14" x14ac:dyDescent="0.25">
      <c r="A1175"/>
      <c r="B1175"/>
      <c r="C1175"/>
      <c r="D1175" s="66"/>
      <c r="E1175" s="66"/>
      <c r="F1175" s="66"/>
      <c r="G1175"/>
      <c r="H1175"/>
      <c r="I1175"/>
      <c r="J1175"/>
      <c r="K1175"/>
      <c r="L1175"/>
      <c r="M1175"/>
      <c r="N1175"/>
    </row>
    <row r="1176" spans="1:14" x14ac:dyDescent="0.25">
      <c r="A1176"/>
      <c r="B1176"/>
      <c r="C1176"/>
      <c r="D1176" s="66"/>
      <c r="E1176" s="66"/>
      <c r="F1176" s="66"/>
      <c r="G1176"/>
      <c r="H1176"/>
      <c r="I1176"/>
      <c r="J1176"/>
      <c r="K1176"/>
      <c r="L1176"/>
      <c r="M1176"/>
      <c r="N1176"/>
    </row>
    <row r="1177" spans="1:14" x14ac:dyDescent="0.25">
      <c r="A1177"/>
      <c r="B1177"/>
      <c r="C1177"/>
      <c r="D1177" s="66"/>
      <c r="E1177" s="66"/>
      <c r="F1177" s="66"/>
      <c r="G1177"/>
      <c r="H1177"/>
      <c r="I1177"/>
      <c r="J1177"/>
      <c r="K1177"/>
      <c r="L1177"/>
      <c r="M1177"/>
      <c r="N1177"/>
    </row>
    <row r="1178" spans="1:14" x14ac:dyDescent="0.25">
      <c r="A1178"/>
      <c r="B1178"/>
      <c r="C1178"/>
      <c r="D1178" s="66"/>
      <c r="E1178" s="66"/>
      <c r="F1178" s="66"/>
      <c r="G1178"/>
      <c r="H1178"/>
      <c r="I1178"/>
      <c r="J1178"/>
      <c r="K1178"/>
      <c r="L1178"/>
      <c r="M1178"/>
      <c r="N1178"/>
    </row>
    <row r="1179" spans="1:14" x14ac:dyDescent="0.25">
      <c r="A1179"/>
      <c r="B1179"/>
      <c r="C1179"/>
      <c r="D1179" s="66"/>
      <c r="E1179" s="66"/>
      <c r="F1179" s="66"/>
      <c r="G1179"/>
      <c r="H1179"/>
      <c r="I1179"/>
      <c r="J1179"/>
      <c r="K1179"/>
      <c r="L1179"/>
      <c r="M1179"/>
      <c r="N1179"/>
    </row>
    <row r="1180" spans="1:14" x14ac:dyDescent="0.25">
      <c r="A1180"/>
      <c r="B1180"/>
      <c r="C1180"/>
      <c r="D1180" s="66"/>
      <c r="E1180" s="66"/>
      <c r="F1180" s="66"/>
      <c r="G1180"/>
      <c r="H1180"/>
      <c r="I1180"/>
      <c r="J1180"/>
      <c r="K1180"/>
      <c r="L1180"/>
      <c r="M1180"/>
      <c r="N1180"/>
    </row>
    <row r="1181" spans="1:14" x14ac:dyDescent="0.25">
      <c r="A1181"/>
      <c r="B1181"/>
      <c r="C1181"/>
      <c r="D1181" s="66"/>
      <c r="E1181" s="66"/>
      <c r="F1181" s="66"/>
      <c r="G1181"/>
      <c r="H1181"/>
      <c r="I1181"/>
      <c r="J1181"/>
      <c r="K1181"/>
      <c r="L1181"/>
      <c r="M1181"/>
      <c r="N1181"/>
    </row>
    <row r="1182" spans="1:14" x14ac:dyDescent="0.25">
      <c r="A1182"/>
      <c r="B1182"/>
      <c r="C1182"/>
      <c r="D1182" s="66"/>
      <c r="E1182" s="66"/>
      <c r="F1182" s="66"/>
      <c r="G1182"/>
      <c r="H1182"/>
      <c r="I1182"/>
      <c r="J1182"/>
      <c r="K1182"/>
      <c r="L1182"/>
      <c r="M1182"/>
      <c r="N1182"/>
    </row>
    <row r="1183" spans="1:14" x14ac:dyDescent="0.25">
      <c r="A1183"/>
      <c r="B1183"/>
      <c r="C1183"/>
      <c r="D1183" s="66"/>
      <c r="E1183" s="66"/>
      <c r="F1183" s="66"/>
      <c r="G1183"/>
      <c r="H1183"/>
      <c r="I1183"/>
      <c r="J1183"/>
      <c r="K1183"/>
      <c r="L1183"/>
      <c r="M1183"/>
      <c r="N1183"/>
    </row>
    <row r="1184" spans="1:14" x14ac:dyDescent="0.25">
      <c r="A1184"/>
      <c r="B1184"/>
      <c r="C1184"/>
      <c r="D1184" s="66"/>
      <c r="E1184" s="66"/>
      <c r="F1184" s="66"/>
      <c r="G1184"/>
      <c r="H1184"/>
      <c r="I1184"/>
      <c r="J1184"/>
      <c r="K1184"/>
      <c r="L1184"/>
      <c r="M1184"/>
      <c r="N1184"/>
    </row>
    <row r="1185" spans="1:14" x14ac:dyDescent="0.25">
      <c r="A1185"/>
      <c r="B1185"/>
      <c r="C1185"/>
      <c r="D1185" s="66"/>
      <c r="E1185" s="66"/>
      <c r="F1185" s="66"/>
      <c r="G1185"/>
      <c r="H1185"/>
      <c r="I1185"/>
      <c r="J1185"/>
      <c r="K1185"/>
      <c r="L1185"/>
      <c r="M1185"/>
      <c r="N1185"/>
    </row>
    <row r="1186" spans="1:14" x14ac:dyDescent="0.25">
      <c r="A1186"/>
      <c r="B1186"/>
      <c r="C1186"/>
      <c r="D1186" s="66"/>
      <c r="E1186" s="66"/>
      <c r="F1186" s="66"/>
      <c r="G1186"/>
      <c r="H1186"/>
      <c r="I1186"/>
      <c r="J1186"/>
      <c r="K1186"/>
      <c r="L1186"/>
      <c r="M1186"/>
      <c r="N1186"/>
    </row>
    <row r="1187" spans="1:14" x14ac:dyDescent="0.25">
      <c r="A1187"/>
      <c r="B1187"/>
      <c r="C1187"/>
      <c r="D1187" s="66"/>
      <c r="E1187" s="66"/>
      <c r="F1187" s="66"/>
      <c r="G1187"/>
      <c r="H1187"/>
      <c r="I1187"/>
      <c r="J1187"/>
      <c r="K1187"/>
      <c r="L1187"/>
      <c r="M1187"/>
      <c r="N1187"/>
    </row>
    <row r="1188" spans="1:14" x14ac:dyDescent="0.25">
      <c r="A1188"/>
      <c r="B1188"/>
      <c r="C1188"/>
      <c r="D1188" s="66"/>
      <c r="E1188" s="66"/>
      <c r="F1188" s="66"/>
      <c r="G1188"/>
      <c r="H1188"/>
      <c r="I1188"/>
      <c r="J1188"/>
      <c r="K1188"/>
      <c r="L1188"/>
      <c r="M1188"/>
      <c r="N1188"/>
    </row>
    <row r="1189" spans="1:14" x14ac:dyDescent="0.25">
      <c r="A1189"/>
      <c r="B1189"/>
      <c r="C1189"/>
      <c r="D1189" s="66"/>
      <c r="E1189" s="66"/>
      <c r="F1189" s="66"/>
      <c r="G1189"/>
      <c r="H1189"/>
      <c r="I1189"/>
      <c r="J1189"/>
      <c r="K1189"/>
      <c r="L1189"/>
      <c r="M1189"/>
      <c r="N1189"/>
    </row>
    <row r="1190" spans="1:14" x14ac:dyDescent="0.25">
      <c r="A1190"/>
      <c r="B1190"/>
      <c r="C1190"/>
      <c r="D1190" s="66"/>
      <c r="E1190" s="66"/>
      <c r="F1190" s="66"/>
      <c r="G1190"/>
      <c r="H1190"/>
      <c r="I1190"/>
      <c r="J1190"/>
      <c r="K1190"/>
      <c r="L1190"/>
      <c r="M1190"/>
      <c r="N1190"/>
    </row>
    <row r="1191" spans="1:14" x14ac:dyDescent="0.25">
      <c r="A1191"/>
      <c r="B1191"/>
      <c r="C1191"/>
      <c r="D1191" s="66"/>
      <c r="E1191" s="66"/>
      <c r="F1191" s="66"/>
      <c r="G1191"/>
      <c r="H1191"/>
      <c r="I1191"/>
      <c r="J1191"/>
      <c r="K1191"/>
      <c r="L1191"/>
      <c r="M1191"/>
      <c r="N1191"/>
    </row>
    <row r="1192" spans="1:14" x14ac:dyDescent="0.25">
      <c r="A1192"/>
      <c r="B1192"/>
      <c r="C1192"/>
      <c r="D1192" s="66"/>
      <c r="E1192" s="66"/>
      <c r="F1192" s="66"/>
      <c r="G1192"/>
      <c r="H1192"/>
      <c r="I1192"/>
      <c r="J1192"/>
      <c r="K1192"/>
      <c r="L1192"/>
      <c r="M1192"/>
      <c r="N1192"/>
    </row>
    <row r="1193" spans="1:14" x14ac:dyDescent="0.25">
      <c r="A1193"/>
      <c r="B1193"/>
      <c r="C1193"/>
      <c r="D1193" s="66"/>
      <c r="E1193" s="66"/>
      <c r="F1193" s="66"/>
      <c r="G1193"/>
      <c r="H1193"/>
      <c r="I1193"/>
      <c r="J1193"/>
      <c r="K1193"/>
      <c r="L1193"/>
      <c r="M1193"/>
      <c r="N1193"/>
    </row>
    <row r="1194" spans="1:14" x14ac:dyDescent="0.25">
      <c r="A1194"/>
      <c r="B1194"/>
      <c r="C1194"/>
      <c r="D1194" s="66"/>
      <c r="E1194" s="66"/>
      <c r="F1194" s="66"/>
      <c r="G1194"/>
      <c r="H1194"/>
      <c r="I1194"/>
      <c r="J1194"/>
      <c r="K1194"/>
      <c r="L1194"/>
      <c r="M1194"/>
      <c r="N1194"/>
    </row>
    <row r="1195" spans="1:14" x14ac:dyDescent="0.25">
      <c r="A1195"/>
      <c r="B1195"/>
      <c r="C1195"/>
      <c r="D1195" s="66"/>
      <c r="E1195" s="66"/>
      <c r="F1195" s="66"/>
      <c r="G1195"/>
      <c r="H1195"/>
      <c r="I1195"/>
      <c r="J1195"/>
      <c r="K1195"/>
      <c r="L1195"/>
      <c r="M1195"/>
      <c r="N1195"/>
    </row>
    <row r="1196" spans="1:14" x14ac:dyDescent="0.25">
      <c r="A1196"/>
      <c r="B1196"/>
      <c r="C1196"/>
      <c r="D1196" s="66"/>
      <c r="E1196" s="66"/>
      <c r="F1196" s="66"/>
      <c r="G1196"/>
      <c r="H1196"/>
      <c r="I1196"/>
      <c r="J1196"/>
      <c r="K1196"/>
      <c r="L1196"/>
      <c r="M1196"/>
      <c r="N1196"/>
    </row>
    <row r="1197" spans="1:14" x14ac:dyDescent="0.25">
      <c r="A1197"/>
      <c r="B1197"/>
      <c r="C1197"/>
      <c r="D1197" s="66"/>
      <c r="E1197" s="66"/>
      <c r="F1197" s="66"/>
      <c r="G1197"/>
      <c r="H1197"/>
      <c r="I1197"/>
      <c r="J1197"/>
      <c r="K1197"/>
      <c r="L1197"/>
      <c r="M1197"/>
      <c r="N1197"/>
    </row>
    <row r="1198" spans="1:14" x14ac:dyDescent="0.25">
      <c r="A1198"/>
      <c r="B1198"/>
      <c r="C1198"/>
      <c r="D1198" s="66"/>
      <c r="E1198" s="66"/>
      <c r="F1198" s="66"/>
      <c r="G1198"/>
      <c r="H1198"/>
      <c r="I1198"/>
      <c r="J1198"/>
      <c r="K1198"/>
      <c r="L1198"/>
      <c r="M1198"/>
      <c r="N1198"/>
    </row>
    <row r="1199" spans="1:14" x14ac:dyDescent="0.25">
      <c r="A1199"/>
      <c r="B1199"/>
      <c r="C1199"/>
      <c r="D1199" s="66"/>
      <c r="E1199" s="66"/>
      <c r="F1199" s="66"/>
      <c r="G1199"/>
      <c r="H1199"/>
      <c r="I1199"/>
      <c r="J1199"/>
      <c r="K1199"/>
      <c r="L1199"/>
      <c r="M1199"/>
      <c r="N1199"/>
    </row>
    <row r="1200" spans="1:14" x14ac:dyDescent="0.25">
      <c r="A1200"/>
      <c r="B1200"/>
      <c r="C1200"/>
      <c r="D1200" s="66"/>
      <c r="E1200" s="66"/>
      <c r="F1200" s="66"/>
      <c r="G1200"/>
      <c r="H1200"/>
      <c r="I1200"/>
      <c r="J1200"/>
      <c r="K1200"/>
      <c r="L1200"/>
      <c r="M1200"/>
      <c r="N1200"/>
    </row>
    <row r="1201" spans="1:14" x14ac:dyDescent="0.25">
      <c r="A1201"/>
      <c r="B1201"/>
      <c r="C1201"/>
      <c r="D1201" s="66"/>
      <c r="E1201" s="66"/>
      <c r="F1201" s="66"/>
      <c r="G1201"/>
      <c r="H1201"/>
      <c r="I1201"/>
      <c r="J1201"/>
      <c r="K1201"/>
      <c r="L1201"/>
      <c r="M1201"/>
      <c r="N1201"/>
    </row>
    <row r="1202" spans="1:14" x14ac:dyDescent="0.25">
      <c r="A1202"/>
      <c r="B1202"/>
      <c r="C1202"/>
      <c r="D1202" s="66"/>
      <c r="E1202" s="66"/>
      <c r="F1202" s="66"/>
      <c r="G1202"/>
      <c r="H1202"/>
      <c r="I1202"/>
      <c r="J1202"/>
      <c r="K1202"/>
      <c r="L1202"/>
      <c r="M1202"/>
      <c r="N1202"/>
    </row>
    <row r="1203" spans="1:14" x14ac:dyDescent="0.25">
      <c r="A1203"/>
      <c r="B1203"/>
      <c r="C1203"/>
      <c r="D1203" s="66"/>
      <c r="E1203" s="66"/>
      <c r="F1203" s="66"/>
      <c r="G1203"/>
      <c r="H1203"/>
      <c r="I1203"/>
      <c r="J1203"/>
      <c r="K1203"/>
      <c r="L1203"/>
      <c r="M1203"/>
      <c r="N1203"/>
    </row>
    <row r="1204" spans="1:14" x14ac:dyDescent="0.25">
      <c r="A1204"/>
      <c r="B1204"/>
      <c r="C1204"/>
      <c r="D1204" s="66"/>
      <c r="E1204" s="66"/>
      <c r="F1204" s="66"/>
      <c r="G1204"/>
      <c r="H1204"/>
      <c r="I1204"/>
      <c r="J1204"/>
      <c r="K1204"/>
      <c r="L1204"/>
      <c r="M1204"/>
      <c r="N1204"/>
    </row>
    <row r="1205" spans="1:14" x14ac:dyDescent="0.25">
      <c r="A1205"/>
      <c r="B1205"/>
      <c r="C1205"/>
      <c r="D1205" s="66"/>
      <c r="E1205" s="66"/>
      <c r="F1205" s="66"/>
      <c r="G1205"/>
      <c r="H1205"/>
      <c r="I1205"/>
      <c r="J1205"/>
      <c r="K1205"/>
      <c r="L1205"/>
      <c r="M1205"/>
      <c r="N1205"/>
    </row>
    <row r="1206" spans="1:14" x14ac:dyDescent="0.25">
      <c r="A1206"/>
      <c r="B1206"/>
      <c r="C1206"/>
      <c r="D1206" s="66"/>
      <c r="E1206" s="66"/>
      <c r="F1206" s="66"/>
      <c r="G1206"/>
      <c r="H1206"/>
      <c r="I1206"/>
      <c r="J1206"/>
      <c r="K1206"/>
      <c r="L1206"/>
      <c r="M1206"/>
      <c r="N1206"/>
    </row>
    <row r="1207" spans="1:14" x14ac:dyDescent="0.25">
      <c r="A1207"/>
      <c r="B1207"/>
      <c r="C1207"/>
      <c r="D1207" s="66"/>
      <c r="E1207" s="66"/>
      <c r="F1207" s="66"/>
      <c r="G1207"/>
      <c r="H1207"/>
      <c r="I1207"/>
      <c r="J1207"/>
      <c r="K1207"/>
      <c r="L1207"/>
      <c r="M1207"/>
      <c r="N1207"/>
    </row>
    <row r="1208" spans="1:14" x14ac:dyDescent="0.25">
      <c r="A1208"/>
      <c r="B1208"/>
      <c r="C1208"/>
      <c r="D1208" s="66"/>
      <c r="E1208" s="66"/>
      <c r="F1208" s="66"/>
      <c r="G1208"/>
      <c r="H1208"/>
      <c r="I1208"/>
      <c r="J1208"/>
      <c r="K1208"/>
      <c r="L1208"/>
      <c r="M1208"/>
      <c r="N1208"/>
    </row>
    <row r="1209" spans="1:14" x14ac:dyDescent="0.25">
      <c r="A1209"/>
      <c r="B1209"/>
      <c r="C1209"/>
      <c r="D1209" s="66"/>
      <c r="E1209" s="66"/>
      <c r="F1209" s="66"/>
      <c r="G1209"/>
      <c r="H1209"/>
      <c r="I1209"/>
      <c r="J1209"/>
      <c r="K1209"/>
      <c r="L1209"/>
      <c r="M1209"/>
      <c r="N1209"/>
    </row>
    <row r="1210" spans="1:14" x14ac:dyDescent="0.25">
      <c r="A1210"/>
      <c r="B1210"/>
      <c r="C1210"/>
      <c r="D1210" s="66"/>
      <c r="E1210" s="66"/>
      <c r="F1210" s="66"/>
      <c r="G1210"/>
      <c r="H1210"/>
      <c r="I1210"/>
      <c r="J1210"/>
      <c r="K1210"/>
      <c r="L1210"/>
      <c r="M1210"/>
      <c r="N1210"/>
    </row>
    <row r="1211" spans="1:14" x14ac:dyDescent="0.25">
      <c r="A1211"/>
      <c r="B1211"/>
      <c r="C1211"/>
      <c r="D1211" s="66"/>
      <c r="E1211" s="66"/>
      <c r="F1211" s="66"/>
      <c r="G1211"/>
      <c r="H1211"/>
      <c r="I1211"/>
      <c r="J1211"/>
      <c r="K1211"/>
      <c r="L1211"/>
      <c r="M1211"/>
      <c r="N1211"/>
    </row>
    <row r="1212" spans="1:14" x14ac:dyDescent="0.25">
      <c r="A1212"/>
      <c r="B1212"/>
      <c r="C1212"/>
      <c r="D1212" s="66"/>
      <c r="E1212" s="66"/>
      <c r="F1212" s="66"/>
      <c r="G1212"/>
      <c r="H1212"/>
      <c r="I1212"/>
      <c r="J1212"/>
      <c r="K1212"/>
      <c r="L1212"/>
      <c r="M1212"/>
      <c r="N1212"/>
    </row>
    <row r="1213" spans="1:14" x14ac:dyDescent="0.25">
      <c r="A1213"/>
      <c r="B1213"/>
      <c r="C1213"/>
      <c r="D1213" s="66"/>
      <c r="E1213" s="66"/>
      <c r="F1213" s="66"/>
      <c r="G1213"/>
      <c r="H1213"/>
      <c r="I1213"/>
      <c r="J1213"/>
      <c r="K1213"/>
      <c r="L1213"/>
      <c r="M1213"/>
      <c r="N1213"/>
    </row>
    <row r="1214" spans="1:14" x14ac:dyDescent="0.25">
      <c r="A1214"/>
      <c r="B1214"/>
      <c r="C1214"/>
      <c r="D1214" s="66"/>
      <c r="E1214" s="66"/>
      <c r="F1214" s="66"/>
      <c r="G1214"/>
      <c r="H1214"/>
      <c r="I1214"/>
      <c r="J1214"/>
      <c r="K1214"/>
      <c r="L1214"/>
      <c r="M1214"/>
      <c r="N1214"/>
    </row>
    <row r="1215" spans="1:14" x14ac:dyDescent="0.25">
      <c r="A1215"/>
      <c r="B1215"/>
      <c r="C1215"/>
      <c r="D1215" s="66"/>
      <c r="E1215" s="66"/>
      <c r="F1215" s="66"/>
      <c r="G1215"/>
      <c r="H1215"/>
      <c r="I1215"/>
      <c r="J1215"/>
      <c r="K1215"/>
      <c r="L1215"/>
      <c r="M1215"/>
      <c r="N1215"/>
    </row>
    <row r="1216" spans="1:14" x14ac:dyDescent="0.25">
      <c r="A1216"/>
      <c r="B1216"/>
      <c r="C1216"/>
      <c r="D1216" s="66"/>
      <c r="E1216" s="66"/>
      <c r="F1216" s="66"/>
      <c r="G1216"/>
      <c r="H1216"/>
      <c r="I1216"/>
      <c r="J1216"/>
      <c r="K1216"/>
      <c r="L1216"/>
      <c r="M1216"/>
      <c r="N1216"/>
    </row>
    <row r="1217" spans="1:14" x14ac:dyDescent="0.25">
      <c r="A1217"/>
      <c r="B1217"/>
      <c r="C1217"/>
      <c r="D1217" s="66"/>
      <c r="E1217" s="66"/>
      <c r="F1217" s="66"/>
      <c r="G1217"/>
      <c r="H1217"/>
      <c r="I1217"/>
      <c r="J1217"/>
      <c r="K1217"/>
      <c r="L1217"/>
      <c r="M1217"/>
      <c r="N1217"/>
    </row>
    <row r="1218" spans="1:14" x14ac:dyDescent="0.25">
      <c r="A1218"/>
      <c r="B1218"/>
      <c r="C1218"/>
      <c r="D1218" s="66"/>
      <c r="E1218" s="66"/>
      <c r="F1218" s="66"/>
      <c r="G1218"/>
      <c r="H1218"/>
      <c r="I1218"/>
      <c r="J1218"/>
      <c r="K1218"/>
      <c r="L1218"/>
      <c r="M1218"/>
      <c r="N1218"/>
    </row>
    <row r="1219" spans="1:14" x14ac:dyDescent="0.25">
      <c r="A1219"/>
      <c r="B1219"/>
      <c r="C1219"/>
      <c r="D1219" s="66"/>
      <c r="E1219" s="66"/>
      <c r="F1219" s="66"/>
      <c r="G1219"/>
      <c r="H1219"/>
      <c r="I1219"/>
      <c r="J1219"/>
      <c r="K1219"/>
      <c r="L1219"/>
      <c r="M1219"/>
      <c r="N1219"/>
    </row>
    <row r="1220" spans="1:14" x14ac:dyDescent="0.25">
      <c r="A1220"/>
      <c r="B1220"/>
      <c r="C1220"/>
      <c r="D1220" s="66"/>
      <c r="E1220" s="66"/>
      <c r="F1220" s="66"/>
      <c r="G1220"/>
      <c r="H1220"/>
      <c r="I1220"/>
      <c r="J1220"/>
      <c r="K1220"/>
      <c r="L1220"/>
      <c r="M1220"/>
      <c r="N1220"/>
    </row>
    <row r="1221" spans="1:14" x14ac:dyDescent="0.25">
      <c r="A1221"/>
      <c r="B1221"/>
      <c r="C1221"/>
      <c r="D1221" s="66"/>
      <c r="E1221" s="66"/>
      <c r="F1221" s="66"/>
      <c r="G1221"/>
      <c r="H1221"/>
      <c r="I1221"/>
      <c r="J1221"/>
      <c r="K1221"/>
      <c r="L1221"/>
      <c r="M1221"/>
      <c r="N1221"/>
    </row>
    <row r="1222" spans="1:14" x14ac:dyDescent="0.25">
      <c r="A1222"/>
      <c r="B1222"/>
      <c r="C1222"/>
      <c r="D1222" s="66"/>
      <c r="E1222" s="66"/>
      <c r="F1222" s="66"/>
      <c r="G1222"/>
      <c r="H1222"/>
      <c r="I1222"/>
      <c r="J1222"/>
      <c r="K1222"/>
      <c r="L1222"/>
      <c r="M1222"/>
      <c r="N1222"/>
    </row>
    <row r="1223" spans="1:14" x14ac:dyDescent="0.25">
      <c r="A1223"/>
      <c r="B1223"/>
      <c r="C1223"/>
      <c r="D1223" s="66"/>
      <c r="E1223" s="66"/>
      <c r="F1223" s="66"/>
      <c r="G1223"/>
      <c r="H1223"/>
      <c r="I1223"/>
      <c r="J1223"/>
      <c r="K1223"/>
      <c r="L1223"/>
      <c r="M1223"/>
      <c r="N1223"/>
    </row>
    <row r="1224" spans="1:14" x14ac:dyDescent="0.25">
      <c r="A1224"/>
      <c r="B1224"/>
      <c r="C1224"/>
      <c r="D1224" s="66"/>
      <c r="E1224" s="66"/>
      <c r="F1224" s="66"/>
      <c r="G1224"/>
      <c r="H1224"/>
      <c r="I1224"/>
      <c r="J1224"/>
      <c r="K1224"/>
      <c r="L1224"/>
      <c r="M1224"/>
      <c r="N1224"/>
    </row>
    <row r="1225" spans="1:14" x14ac:dyDescent="0.25">
      <c r="A1225"/>
      <c r="B1225"/>
      <c r="C1225"/>
      <c r="D1225" s="66"/>
      <c r="E1225" s="66"/>
      <c r="F1225" s="66"/>
      <c r="G1225"/>
      <c r="H1225"/>
      <c r="I1225"/>
      <c r="J1225"/>
      <c r="K1225"/>
      <c r="L1225"/>
      <c r="M1225"/>
      <c r="N1225"/>
    </row>
    <row r="1226" spans="1:14" x14ac:dyDescent="0.25">
      <c r="A1226"/>
      <c r="B1226"/>
      <c r="C1226"/>
      <c r="D1226" s="66"/>
      <c r="E1226" s="66"/>
      <c r="F1226" s="66"/>
      <c r="G1226"/>
      <c r="H1226"/>
      <c r="I1226"/>
      <c r="J1226"/>
      <c r="K1226"/>
      <c r="L1226"/>
      <c r="M1226"/>
      <c r="N1226"/>
    </row>
    <row r="1227" spans="1:14" x14ac:dyDescent="0.25">
      <c r="A1227"/>
      <c r="B1227"/>
      <c r="C1227"/>
      <c r="D1227" s="66"/>
      <c r="E1227" s="66"/>
      <c r="F1227" s="66"/>
      <c r="G1227"/>
      <c r="H1227"/>
      <c r="I1227"/>
      <c r="J1227"/>
      <c r="K1227"/>
      <c r="L1227"/>
      <c r="M1227"/>
      <c r="N1227"/>
    </row>
    <row r="1228" spans="1:14" x14ac:dyDescent="0.25">
      <c r="A1228"/>
      <c r="B1228"/>
      <c r="C1228"/>
      <c r="D1228" s="66"/>
      <c r="E1228" s="66"/>
      <c r="F1228" s="66"/>
      <c r="G1228"/>
      <c r="H1228"/>
      <c r="I1228"/>
      <c r="J1228"/>
      <c r="K1228"/>
      <c r="L1228"/>
      <c r="M1228"/>
      <c r="N1228"/>
    </row>
    <row r="1229" spans="1:14" x14ac:dyDescent="0.25">
      <c r="A1229"/>
      <c r="B1229"/>
      <c r="C1229"/>
      <c r="D1229" s="66"/>
      <c r="E1229" s="66"/>
      <c r="F1229" s="66"/>
      <c r="G1229"/>
      <c r="H1229"/>
      <c r="I1229"/>
      <c r="J1229"/>
      <c r="K1229"/>
      <c r="L1229"/>
      <c r="M1229"/>
      <c r="N1229"/>
    </row>
    <row r="1230" spans="1:14" x14ac:dyDescent="0.25">
      <c r="A1230"/>
      <c r="B1230"/>
      <c r="C1230"/>
      <c r="D1230" s="66"/>
      <c r="E1230" s="66"/>
      <c r="F1230" s="66"/>
      <c r="G1230"/>
      <c r="H1230"/>
      <c r="I1230"/>
      <c r="J1230"/>
      <c r="K1230"/>
      <c r="L1230"/>
      <c r="M1230"/>
      <c r="N1230"/>
    </row>
    <row r="1231" spans="1:14" x14ac:dyDescent="0.25">
      <c r="A1231"/>
      <c r="B1231"/>
      <c r="C1231"/>
      <c r="D1231" s="66"/>
      <c r="E1231" s="66"/>
      <c r="F1231" s="66"/>
      <c r="G1231"/>
      <c r="H1231"/>
      <c r="I1231"/>
      <c r="J1231"/>
      <c r="K1231"/>
      <c r="L1231"/>
      <c r="M1231"/>
      <c r="N1231"/>
    </row>
    <row r="1232" spans="1:14" x14ac:dyDescent="0.25">
      <c r="A1232"/>
      <c r="B1232"/>
      <c r="C1232"/>
      <c r="D1232" s="66"/>
      <c r="E1232" s="66"/>
      <c r="F1232" s="66"/>
      <c r="G1232"/>
      <c r="H1232"/>
      <c r="I1232"/>
      <c r="J1232"/>
      <c r="K1232"/>
      <c r="L1232"/>
      <c r="M1232"/>
      <c r="N1232"/>
    </row>
    <row r="1233" spans="1:14" x14ac:dyDescent="0.25">
      <c r="A1233"/>
      <c r="B1233"/>
      <c r="C1233"/>
      <c r="D1233" s="66"/>
      <c r="E1233" s="66"/>
      <c r="F1233" s="66"/>
      <c r="G1233"/>
      <c r="H1233"/>
      <c r="I1233"/>
      <c r="J1233"/>
      <c r="K1233"/>
      <c r="L1233"/>
      <c r="M1233"/>
      <c r="N1233"/>
    </row>
    <row r="1234" spans="1:14" x14ac:dyDescent="0.25">
      <c r="A1234"/>
      <c r="B1234"/>
      <c r="C1234"/>
      <c r="D1234" s="66"/>
      <c r="E1234" s="66"/>
      <c r="F1234" s="66"/>
      <c r="G1234"/>
      <c r="H1234"/>
      <c r="I1234"/>
      <c r="J1234"/>
      <c r="K1234"/>
      <c r="L1234"/>
      <c r="M1234"/>
      <c r="N1234"/>
    </row>
    <row r="1235" spans="1:14" x14ac:dyDescent="0.25">
      <c r="A1235"/>
      <c r="B1235"/>
      <c r="C1235"/>
      <c r="D1235" s="66"/>
      <c r="E1235" s="66"/>
      <c r="F1235" s="66"/>
      <c r="G1235"/>
      <c r="H1235"/>
      <c r="I1235"/>
      <c r="J1235"/>
      <c r="K1235"/>
      <c r="L1235"/>
      <c r="M1235"/>
      <c r="N1235"/>
    </row>
    <row r="1236" spans="1:14" x14ac:dyDescent="0.25">
      <c r="A1236"/>
      <c r="B1236"/>
      <c r="C1236"/>
      <c r="D1236" s="66"/>
      <c r="E1236" s="66"/>
      <c r="F1236" s="66"/>
      <c r="G1236"/>
      <c r="H1236"/>
      <c r="I1236"/>
      <c r="J1236"/>
      <c r="K1236"/>
      <c r="L1236"/>
      <c r="M1236"/>
      <c r="N1236"/>
    </row>
    <row r="1237" spans="1:14" x14ac:dyDescent="0.25">
      <c r="A1237"/>
      <c r="B1237"/>
      <c r="C1237"/>
      <c r="D1237" s="66"/>
      <c r="E1237" s="66"/>
      <c r="F1237" s="66"/>
      <c r="G1237"/>
      <c r="H1237"/>
      <c r="I1237"/>
      <c r="J1237"/>
      <c r="K1237"/>
      <c r="L1237"/>
      <c r="M1237"/>
      <c r="N1237"/>
    </row>
    <row r="1238" spans="1:14" x14ac:dyDescent="0.25">
      <c r="A1238"/>
      <c r="B1238"/>
      <c r="C1238"/>
      <c r="D1238" s="66"/>
      <c r="E1238" s="66"/>
      <c r="F1238" s="66"/>
      <c r="G1238"/>
      <c r="H1238"/>
      <c r="I1238"/>
      <c r="J1238"/>
      <c r="K1238"/>
      <c r="L1238"/>
      <c r="M1238"/>
      <c r="N1238"/>
    </row>
    <row r="1239" spans="1:14" x14ac:dyDescent="0.25">
      <c r="A1239"/>
      <c r="B1239"/>
      <c r="C1239"/>
      <c r="D1239" s="66"/>
      <c r="E1239" s="66"/>
      <c r="F1239" s="66"/>
      <c r="G1239"/>
      <c r="H1239"/>
      <c r="I1239"/>
      <c r="J1239"/>
      <c r="K1239"/>
      <c r="L1239"/>
      <c r="M1239"/>
      <c r="N1239"/>
    </row>
    <row r="1240" spans="1:14" x14ac:dyDescent="0.25">
      <c r="A1240"/>
      <c r="B1240"/>
      <c r="C1240"/>
      <c r="D1240" s="66"/>
      <c r="E1240" s="66"/>
      <c r="F1240" s="66"/>
      <c r="G1240"/>
      <c r="H1240"/>
      <c r="I1240"/>
      <c r="J1240"/>
      <c r="K1240"/>
      <c r="L1240"/>
      <c r="M1240"/>
      <c r="N1240"/>
    </row>
    <row r="1241" spans="1:14" x14ac:dyDescent="0.25">
      <c r="A1241"/>
      <c r="B1241"/>
      <c r="C1241"/>
      <c r="D1241" s="66"/>
      <c r="E1241" s="66"/>
      <c r="F1241" s="66"/>
      <c r="G1241"/>
      <c r="H1241"/>
      <c r="I1241"/>
      <c r="J1241"/>
      <c r="K1241"/>
      <c r="L1241"/>
      <c r="M1241"/>
      <c r="N1241"/>
    </row>
    <row r="1242" spans="1:14" x14ac:dyDescent="0.25">
      <c r="A1242"/>
      <c r="B1242"/>
      <c r="C1242"/>
      <c r="D1242" s="66"/>
      <c r="E1242" s="66"/>
      <c r="F1242" s="66"/>
      <c r="G1242"/>
      <c r="H1242"/>
      <c r="I1242"/>
      <c r="J1242"/>
      <c r="K1242"/>
      <c r="L1242"/>
      <c r="M1242"/>
      <c r="N1242"/>
    </row>
    <row r="1243" spans="1:14" x14ac:dyDescent="0.25">
      <c r="A1243"/>
      <c r="B1243"/>
      <c r="C1243"/>
      <c r="D1243" s="66"/>
      <c r="E1243" s="66"/>
      <c r="F1243" s="66"/>
      <c r="G1243"/>
      <c r="H1243"/>
      <c r="I1243"/>
      <c r="J1243"/>
      <c r="K1243"/>
      <c r="L1243"/>
      <c r="M1243"/>
      <c r="N1243"/>
    </row>
    <row r="1244" spans="1:14" x14ac:dyDescent="0.25">
      <c r="A1244"/>
      <c r="B1244"/>
      <c r="C1244"/>
      <c r="D1244" s="66"/>
      <c r="E1244" s="66"/>
      <c r="F1244" s="66"/>
      <c r="G1244"/>
      <c r="H1244"/>
      <c r="I1244"/>
      <c r="J1244"/>
      <c r="K1244"/>
      <c r="L1244"/>
      <c r="M1244"/>
      <c r="N1244"/>
    </row>
    <row r="1245" spans="1:14" x14ac:dyDescent="0.25">
      <c r="A1245"/>
      <c r="B1245"/>
      <c r="C1245"/>
      <c r="D1245" s="66"/>
      <c r="E1245" s="66"/>
      <c r="F1245" s="66"/>
      <c r="G1245"/>
      <c r="H1245"/>
      <c r="I1245"/>
      <c r="J1245"/>
      <c r="K1245"/>
      <c r="L1245"/>
      <c r="M1245"/>
      <c r="N1245"/>
    </row>
    <row r="1246" spans="1:14" x14ac:dyDescent="0.25">
      <c r="A1246"/>
      <c r="B1246"/>
      <c r="C1246"/>
      <c r="D1246" s="66"/>
      <c r="E1246" s="66"/>
      <c r="F1246" s="66"/>
      <c r="G1246"/>
      <c r="H1246"/>
      <c r="I1246"/>
      <c r="J1246"/>
      <c r="K1246"/>
      <c r="L1246"/>
      <c r="M1246"/>
      <c r="N1246"/>
    </row>
    <row r="1247" spans="1:14" x14ac:dyDescent="0.25">
      <c r="A1247"/>
      <c r="B1247"/>
      <c r="C1247"/>
      <c r="D1247" s="66"/>
      <c r="E1247" s="66"/>
      <c r="F1247" s="66"/>
      <c r="G1247"/>
      <c r="H1247"/>
      <c r="I1247"/>
      <c r="J1247"/>
      <c r="K1247"/>
      <c r="L1247"/>
      <c r="M1247"/>
      <c r="N1247"/>
    </row>
    <row r="1248" spans="1:14" x14ac:dyDescent="0.25">
      <c r="A1248"/>
      <c r="B1248"/>
      <c r="C1248"/>
      <c r="D1248" s="66"/>
      <c r="E1248" s="66"/>
      <c r="F1248" s="66"/>
      <c r="G1248"/>
      <c r="H1248"/>
      <c r="I1248"/>
      <c r="J1248"/>
      <c r="K1248"/>
      <c r="L1248"/>
      <c r="M1248"/>
      <c r="N1248"/>
    </row>
    <row r="1249" spans="1:14" x14ac:dyDescent="0.25">
      <c r="A1249"/>
      <c r="B1249"/>
      <c r="C1249"/>
      <c r="D1249" s="66"/>
      <c r="E1249" s="66"/>
      <c r="F1249" s="66"/>
      <c r="G1249"/>
      <c r="H1249"/>
      <c r="I1249"/>
      <c r="J1249"/>
      <c r="K1249"/>
      <c r="L1249"/>
      <c r="M1249"/>
      <c r="N1249"/>
    </row>
    <row r="1250" spans="1:14" x14ac:dyDescent="0.25">
      <c r="A1250"/>
      <c r="B1250"/>
      <c r="C1250"/>
      <c r="D1250" s="66"/>
      <c r="E1250" s="66"/>
      <c r="F1250" s="66"/>
      <c r="G1250"/>
      <c r="H1250"/>
      <c r="I1250"/>
      <c r="J1250"/>
      <c r="K1250"/>
      <c r="L1250"/>
      <c r="M1250"/>
      <c r="N1250"/>
    </row>
    <row r="1251" spans="1:14" x14ac:dyDescent="0.25">
      <c r="A1251"/>
      <c r="B1251"/>
      <c r="C1251"/>
      <c r="D1251" s="66"/>
      <c r="E1251" s="66"/>
      <c r="F1251" s="66"/>
      <c r="G1251"/>
      <c r="H1251"/>
      <c r="I1251"/>
      <c r="J1251"/>
      <c r="K1251"/>
      <c r="L1251"/>
      <c r="M1251"/>
      <c r="N1251"/>
    </row>
    <row r="1252" spans="1:14" x14ac:dyDescent="0.25">
      <c r="A1252"/>
      <c r="B1252"/>
      <c r="C1252"/>
      <c r="D1252" s="66"/>
      <c r="E1252" s="66"/>
      <c r="F1252" s="66"/>
      <c r="G1252"/>
      <c r="H1252"/>
      <c r="I1252"/>
      <c r="J1252"/>
      <c r="K1252"/>
      <c r="L1252"/>
      <c r="M1252"/>
      <c r="N1252"/>
    </row>
    <row r="1253" spans="1:14" x14ac:dyDescent="0.25">
      <c r="A1253"/>
      <c r="B1253"/>
      <c r="C1253"/>
      <c r="D1253" s="66"/>
      <c r="E1253" s="66"/>
      <c r="F1253" s="66"/>
      <c r="G1253"/>
      <c r="H1253"/>
      <c r="I1253"/>
      <c r="J1253"/>
      <c r="K1253"/>
      <c r="L1253"/>
      <c r="M1253"/>
      <c r="N1253"/>
    </row>
    <row r="1254" spans="1:14" x14ac:dyDescent="0.25">
      <c r="A1254"/>
      <c r="B1254"/>
      <c r="C1254"/>
      <c r="D1254" s="66"/>
      <c r="E1254" s="66"/>
      <c r="F1254" s="66"/>
      <c r="G1254"/>
      <c r="H1254"/>
      <c r="I1254"/>
      <c r="J1254"/>
      <c r="K1254"/>
      <c r="L1254"/>
      <c r="M1254"/>
      <c r="N1254"/>
    </row>
    <row r="1255" spans="1:14" x14ac:dyDescent="0.25">
      <c r="A1255"/>
      <c r="B1255"/>
      <c r="C1255"/>
      <c r="D1255" s="66"/>
      <c r="E1255" s="66"/>
      <c r="F1255" s="66"/>
      <c r="G1255"/>
      <c r="H1255"/>
      <c r="I1255"/>
      <c r="J1255"/>
      <c r="K1255"/>
      <c r="L1255"/>
      <c r="M1255"/>
      <c r="N1255"/>
    </row>
    <row r="1256" spans="1:14" x14ac:dyDescent="0.25">
      <c r="A1256"/>
      <c r="B1256"/>
      <c r="C1256"/>
      <c r="D1256" s="66"/>
      <c r="E1256" s="66"/>
      <c r="F1256" s="66"/>
      <c r="G1256"/>
      <c r="H1256"/>
      <c r="I1256"/>
      <c r="J1256"/>
      <c r="K1256"/>
      <c r="L1256"/>
      <c r="M1256"/>
      <c r="N1256"/>
    </row>
    <row r="1257" spans="1:14" x14ac:dyDescent="0.25">
      <c r="A1257"/>
      <c r="B1257"/>
      <c r="C1257"/>
      <c r="D1257" s="66"/>
      <c r="E1257" s="66"/>
      <c r="F1257" s="66"/>
      <c r="G1257"/>
      <c r="H1257"/>
      <c r="I1257"/>
      <c r="J1257"/>
      <c r="K1257"/>
      <c r="L1257"/>
      <c r="M1257"/>
      <c r="N1257"/>
    </row>
    <row r="1258" spans="1:14" x14ac:dyDescent="0.25">
      <c r="A1258"/>
      <c r="B1258"/>
      <c r="C1258"/>
      <c r="D1258" s="66"/>
      <c r="E1258" s="66"/>
      <c r="F1258" s="66"/>
      <c r="G1258"/>
      <c r="H1258"/>
      <c r="I1258"/>
      <c r="J1258"/>
      <c r="K1258"/>
      <c r="L1258"/>
      <c r="M1258"/>
      <c r="N1258"/>
    </row>
    <row r="1259" spans="1:14" x14ac:dyDescent="0.25">
      <c r="A1259"/>
      <c r="B1259"/>
      <c r="C1259"/>
      <c r="D1259" s="66"/>
      <c r="E1259" s="66"/>
      <c r="F1259" s="66"/>
      <c r="G1259"/>
      <c r="H1259"/>
      <c r="I1259"/>
      <c r="J1259"/>
      <c r="K1259"/>
      <c r="L1259"/>
      <c r="M1259"/>
      <c r="N1259"/>
    </row>
    <row r="1260" spans="1:14" x14ac:dyDescent="0.25">
      <c r="A1260"/>
      <c r="B1260"/>
      <c r="C1260"/>
      <c r="D1260" s="66"/>
      <c r="E1260" s="66"/>
      <c r="F1260" s="66"/>
      <c r="G1260"/>
      <c r="H1260"/>
      <c r="I1260"/>
      <c r="J1260"/>
      <c r="K1260"/>
      <c r="L1260"/>
      <c r="M1260"/>
      <c r="N1260"/>
    </row>
    <row r="1261" spans="1:14" x14ac:dyDescent="0.25">
      <c r="A1261"/>
      <c r="B1261"/>
      <c r="C1261"/>
      <c r="D1261" s="66"/>
      <c r="E1261" s="66"/>
      <c r="F1261" s="66"/>
      <c r="G1261"/>
      <c r="H1261"/>
      <c r="I1261"/>
      <c r="J1261"/>
      <c r="K1261"/>
      <c r="L1261"/>
      <c r="M1261"/>
      <c r="N1261"/>
    </row>
    <row r="1262" spans="1:14" x14ac:dyDescent="0.25">
      <c r="A1262"/>
      <c r="B1262"/>
      <c r="C1262"/>
      <c r="D1262" s="66"/>
      <c r="E1262" s="66"/>
      <c r="F1262" s="66"/>
      <c r="G1262"/>
      <c r="H1262"/>
      <c r="I1262"/>
      <c r="J1262"/>
      <c r="K1262"/>
      <c r="L1262"/>
      <c r="M1262"/>
      <c r="N1262"/>
    </row>
    <row r="1263" spans="1:14" x14ac:dyDescent="0.25">
      <c r="A1263"/>
      <c r="B1263"/>
      <c r="C1263"/>
      <c r="D1263" s="66"/>
      <c r="E1263" s="66"/>
      <c r="F1263" s="66"/>
      <c r="G1263"/>
      <c r="H1263"/>
      <c r="I1263"/>
      <c r="J1263"/>
      <c r="K1263"/>
      <c r="L1263"/>
      <c r="M1263"/>
      <c r="N1263"/>
    </row>
    <row r="1264" spans="1:14" x14ac:dyDescent="0.25">
      <c r="A1264"/>
      <c r="B1264"/>
      <c r="C1264"/>
      <c r="D1264" s="66"/>
      <c r="E1264" s="66"/>
      <c r="F1264" s="66"/>
      <c r="G1264"/>
      <c r="H1264"/>
      <c r="I1264"/>
      <c r="J1264"/>
      <c r="K1264"/>
      <c r="L1264"/>
      <c r="M1264"/>
      <c r="N1264"/>
    </row>
    <row r="1265" spans="1:14" x14ac:dyDescent="0.25">
      <c r="A1265"/>
      <c r="B1265"/>
      <c r="C1265"/>
      <c r="D1265" s="66"/>
      <c r="E1265" s="66"/>
      <c r="F1265" s="66"/>
      <c r="G1265"/>
      <c r="H1265"/>
      <c r="I1265"/>
      <c r="J1265"/>
      <c r="K1265"/>
      <c r="L1265"/>
      <c r="M1265"/>
      <c r="N1265"/>
    </row>
    <row r="1266" spans="1:14" x14ac:dyDescent="0.25">
      <c r="A1266"/>
      <c r="B1266"/>
      <c r="C1266"/>
      <c r="D1266" s="66"/>
      <c r="E1266" s="66"/>
      <c r="F1266" s="66"/>
      <c r="G1266"/>
      <c r="H1266"/>
      <c r="I1266"/>
      <c r="J1266"/>
      <c r="K1266"/>
      <c r="L1266"/>
      <c r="M1266"/>
      <c r="N1266"/>
    </row>
    <row r="1267" spans="1:14" x14ac:dyDescent="0.25">
      <c r="A1267"/>
      <c r="B1267"/>
      <c r="C1267"/>
      <c r="D1267" s="66"/>
      <c r="E1267" s="66"/>
      <c r="F1267" s="66"/>
      <c r="G1267"/>
      <c r="H1267"/>
      <c r="I1267"/>
      <c r="J1267"/>
      <c r="K1267"/>
      <c r="L1267"/>
      <c r="M1267"/>
      <c r="N1267"/>
    </row>
    <row r="1268" spans="1:14" x14ac:dyDescent="0.25">
      <c r="A1268"/>
      <c r="B1268"/>
      <c r="C1268"/>
      <c r="D1268" s="66"/>
      <c r="E1268" s="66"/>
      <c r="F1268" s="66"/>
      <c r="G1268"/>
      <c r="H1268"/>
      <c r="I1268"/>
      <c r="J1268"/>
      <c r="K1268"/>
      <c r="L1268"/>
      <c r="M1268"/>
      <c r="N1268"/>
    </row>
    <row r="1269" spans="1:14" x14ac:dyDescent="0.25">
      <c r="A1269"/>
      <c r="B1269"/>
      <c r="C1269"/>
      <c r="D1269" s="66"/>
      <c r="E1269" s="66"/>
      <c r="F1269" s="66"/>
      <c r="G1269"/>
      <c r="H1269"/>
      <c r="I1269"/>
      <c r="J1269"/>
      <c r="K1269"/>
      <c r="L1269"/>
      <c r="M1269"/>
      <c r="N1269"/>
    </row>
    <row r="1270" spans="1:14" x14ac:dyDescent="0.25">
      <c r="A1270"/>
      <c r="B1270"/>
      <c r="C1270"/>
      <c r="D1270" s="66"/>
      <c r="E1270" s="66"/>
      <c r="F1270" s="66"/>
      <c r="G1270"/>
      <c r="H1270"/>
      <c r="I1270"/>
      <c r="J1270"/>
      <c r="K1270"/>
      <c r="L1270"/>
      <c r="M1270"/>
      <c r="N1270"/>
    </row>
    <row r="1271" spans="1:14" x14ac:dyDescent="0.25">
      <c r="A1271"/>
      <c r="B1271"/>
      <c r="C1271"/>
      <c r="D1271" s="66"/>
      <c r="E1271" s="66"/>
      <c r="F1271" s="66"/>
      <c r="G1271"/>
      <c r="H1271"/>
      <c r="I1271"/>
      <c r="J1271"/>
      <c r="K1271"/>
      <c r="L1271"/>
      <c r="M1271"/>
      <c r="N1271"/>
    </row>
    <row r="1272" spans="1:14" x14ac:dyDescent="0.25">
      <c r="A1272"/>
      <c r="B1272"/>
      <c r="C1272"/>
      <c r="D1272" s="66"/>
      <c r="E1272" s="66"/>
      <c r="F1272" s="66"/>
      <c r="G1272"/>
      <c r="H1272"/>
      <c r="I1272"/>
      <c r="J1272"/>
      <c r="K1272"/>
      <c r="L1272"/>
      <c r="M1272"/>
      <c r="N1272"/>
    </row>
    <row r="1273" spans="1:14" x14ac:dyDescent="0.25">
      <c r="A1273"/>
      <c r="B1273"/>
      <c r="C1273"/>
      <c r="D1273" s="66"/>
      <c r="E1273" s="66"/>
      <c r="F1273" s="66"/>
      <c r="G1273"/>
      <c r="H1273"/>
      <c r="I1273"/>
      <c r="J1273"/>
      <c r="K1273"/>
      <c r="L1273"/>
      <c r="M1273"/>
      <c r="N1273"/>
    </row>
    <row r="1274" spans="1:14" x14ac:dyDescent="0.25">
      <c r="A1274"/>
      <c r="B1274"/>
      <c r="C1274"/>
      <c r="D1274" s="66"/>
      <c r="E1274" s="66"/>
      <c r="F1274" s="66"/>
      <c r="G1274"/>
      <c r="H1274"/>
      <c r="I1274"/>
      <c r="J1274"/>
      <c r="K1274"/>
      <c r="L1274"/>
      <c r="M1274"/>
      <c r="N1274"/>
    </row>
    <row r="1275" spans="1:14" x14ac:dyDescent="0.25">
      <c r="A1275"/>
      <c r="B1275"/>
      <c r="C1275"/>
      <c r="D1275" s="66"/>
      <c r="E1275" s="66"/>
      <c r="F1275" s="66"/>
      <c r="G1275"/>
      <c r="H1275"/>
      <c r="I1275"/>
      <c r="J1275"/>
      <c r="K1275"/>
      <c r="L1275"/>
      <c r="M1275"/>
      <c r="N1275"/>
    </row>
    <row r="1276" spans="1:14" x14ac:dyDescent="0.25">
      <c r="A1276"/>
      <c r="B1276"/>
      <c r="C1276"/>
      <c r="D1276" s="66"/>
      <c r="E1276" s="66"/>
      <c r="F1276" s="66"/>
      <c r="G1276"/>
      <c r="H1276"/>
      <c r="I1276"/>
      <c r="J1276"/>
      <c r="K1276"/>
      <c r="L1276"/>
      <c r="M1276"/>
      <c r="N1276"/>
    </row>
    <row r="1277" spans="1:14" x14ac:dyDescent="0.25">
      <c r="A1277"/>
      <c r="B1277"/>
      <c r="C1277"/>
      <c r="D1277" s="66"/>
      <c r="E1277" s="66"/>
      <c r="F1277" s="66"/>
      <c r="G1277"/>
      <c r="H1277"/>
      <c r="I1277"/>
      <c r="J1277"/>
      <c r="K1277"/>
      <c r="L1277"/>
      <c r="M1277"/>
      <c r="N1277"/>
    </row>
    <row r="1278" spans="1:14" x14ac:dyDescent="0.25">
      <c r="A1278"/>
      <c r="B1278"/>
      <c r="C1278"/>
      <c r="D1278" s="66"/>
      <c r="E1278" s="66"/>
      <c r="F1278" s="66"/>
      <c r="G1278"/>
      <c r="H1278"/>
      <c r="I1278"/>
      <c r="J1278"/>
      <c r="K1278"/>
      <c r="L1278"/>
      <c r="M1278"/>
      <c r="N1278"/>
    </row>
    <row r="1279" spans="1:14" x14ac:dyDescent="0.25">
      <c r="A1279"/>
      <c r="B1279"/>
      <c r="C1279"/>
      <c r="D1279" s="66"/>
      <c r="E1279" s="66"/>
      <c r="F1279" s="66"/>
      <c r="G1279"/>
      <c r="H1279"/>
      <c r="I1279"/>
      <c r="J1279"/>
      <c r="K1279"/>
      <c r="L1279"/>
      <c r="M1279"/>
      <c r="N1279"/>
    </row>
    <row r="1280" spans="1:14" x14ac:dyDescent="0.25">
      <c r="A1280"/>
      <c r="B1280"/>
      <c r="C1280"/>
      <c r="D1280" s="66"/>
      <c r="E1280" s="66"/>
      <c r="F1280" s="66"/>
      <c r="G1280"/>
      <c r="H1280"/>
      <c r="I1280"/>
      <c r="J1280"/>
      <c r="K1280"/>
      <c r="L1280"/>
      <c r="M1280"/>
      <c r="N1280"/>
    </row>
    <row r="1281" spans="1:14" x14ac:dyDescent="0.25">
      <c r="A1281"/>
      <c r="B1281"/>
      <c r="C1281"/>
      <c r="D1281" s="66"/>
      <c r="E1281" s="66"/>
      <c r="F1281" s="66"/>
      <c r="G1281"/>
      <c r="H1281"/>
      <c r="I1281"/>
      <c r="J1281"/>
      <c r="K1281"/>
      <c r="L1281"/>
      <c r="M1281"/>
      <c r="N1281"/>
    </row>
    <row r="1282" spans="1:14" x14ac:dyDescent="0.25">
      <c r="A1282"/>
      <c r="B1282"/>
      <c r="C1282"/>
      <c r="D1282" s="66"/>
      <c r="E1282" s="66"/>
      <c r="F1282" s="66"/>
      <c r="G1282"/>
      <c r="H1282"/>
      <c r="I1282"/>
      <c r="J1282"/>
      <c r="K1282"/>
      <c r="L1282"/>
      <c r="M1282"/>
      <c r="N1282"/>
    </row>
    <row r="1283" spans="1:14" x14ac:dyDescent="0.25">
      <c r="A1283"/>
      <c r="B1283"/>
      <c r="C1283"/>
      <c r="D1283" s="66"/>
      <c r="E1283" s="66"/>
      <c r="F1283" s="66"/>
      <c r="G1283"/>
      <c r="H1283"/>
      <c r="I1283"/>
      <c r="J1283"/>
      <c r="K1283"/>
      <c r="L1283"/>
      <c r="M1283"/>
      <c r="N1283"/>
    </row>
    <row r="1284" spans="1:14" x14ac:dyDescent="0.25">
      <c r="A1284"/>
      <c r="B1284"/>
      <c r="C1284"/>
      <c r="D1284" s="66"/>
      <c r="E1284" s="66"/>
      <c r="F1284" s="66"/>
      <c r="G1284"/>
      <c r="H1284"/>
      <c r="I1284"/>
      <c r="J1284"/>
      <c r="K1284"/>
      <c r="L1284"/>
      <c r="M1284"/>
      <c r="N1284"/>
    </row>
    <row r="1285" spans="1:14" x14ac:dyDescent="0.25">
      <c r="A1285"/>
      <c r="B1285"/>
      <c r="C1285"/>
      <c r="D1285" s="66"/>
      <c r="E1285" s="66"/>
      <c r="F1285" s="66"/>
      <c r="G1285"/>
      <c r="H1285"/>
      <c r="I1285"/>
      <c r="J1285"/>
      <c r="K1285"/>
      <c r="L1285"/>
      <c r="M1285"/>
      <c r="N1285"/>
    </row>
    <row r="1286" spans="1:14" x14ac:dyDescent="0.25">
      <c r="A1286"/>
      <c r="B1286"/>
      <c r="C1286"/>
      <c r="D1286" s="66"/>
      <c r="E1286" s="66"/>
      <c r="F1286" s="66"/>
      <c r="G1286"/>
      <c r="H1286"/>
      <c r="I1286"/>
      <c r="J1286"/>
      <c r="K1286"/>
      <c r="L1286"/>
      <c r="M1286"/>
      <c r="N1286"/>
    </row>
    <row r="1287" spans="1:14" x14ac:dyDescent="0.25">
      <c r="A1287"/>
      <c r="B1287"/>
      <c r="C1287"/>
      <c r="D1287" s="66"/>
      <c r="E1287" s="66"/>
      <c r="F1287" s="66"/>
      <c r="G1287"/>
      <c r="H1287"/>
      <c r="I1287"/>
      <c r="J1287"/>
      <c r="K1287"/>
      <c r="L1287"/>
      <c r="M1287"/>
      <c r="N1287"/>
    </row>
    <row r="1288" spans="1:14" x14ac:dyDescent="0.25">
      <c r="A1288"/>
      <c r="B1288"/>
      <c r="C1288"/>
      <c r="D1288" s="66"/>
      <c r="E1288" s="66"/>
      <c r="F1288" s="66"/>
      <c r="G1288"/>
      <c r="H1288"/>
      <c r="I1288"/>
      <c r="J1288"/>
      <c r="K1288"/>
      <c r="L1288"/>
      <c r="M1288"/>
      <c r="N1288"/>
    </row>
    <row r="1289" spans="1:14" x14ac:dyDescent="0.25">
      <c r="A1289"/>
      <c r="B1289"/>
      <c r="C1289"/>
      <c r="D1289" s="66"/>
      <c r="E1289" s="66"/>
      <c r="F1289" s="66"/>
      <c r="G1289"/>
      <c r="H1289"/>
      <c r="I1289"/>
      <c r="J1289"/>
      <c r="K1289"/>
      <c r="L1289"/>
      <c r="M1289"/>
      <c r="N1289"/>
    </row>
    <row r="1290" spans="1:14" x14ac:dyDescent="0.25">
      <c r="A1290"/>
      <c r="B1290"/>
      <c r="C1290"/>
      <c r="D1290" s="66"/>
      <c r="E1290" s="66"/>
      <c r="F1290" s="66"/>
      <c r="G1290"/>
      <c r="H1290"/>
      <c r="I1290"/>
      <c r="J1290"/>
      <c r="K1290"/>
      <c r="L1290"/>
      <c r="M1290"/>
      <c r="N1290"/>
    </row>
    <row r="1291" spans="1:14" x14ac:dyDescent="0.25">
      <c r="A1291"/>
      <c r="B1291"/>
      <c r="C1291"/>
      <c r="D1291" s="66"/>
      <c r="E1291" s="66"/>
      <c r="F1291" s="66"/>
      <c r="G1291"/>
      <c r="H1291"/>
      <c r="I1291"/>
      <c r="J1291"/>
      <c r="K1291"/>
      <c r="L1291"/>
      <c r="M1291"/>
      <c r="N1291"/>
    </row>
    <row r="1292" spans="1:14" x14ac:dyDescent="0.25">
      <c r="A1292"/>
      <c r="B1292"/>
      <c r="C1292"/>
      <c r="D1292" s="66"/>
      <c r="E1292" s="66"/>
      <c r="F1292" s="66"/>
      <c r="G1292"/>
      <c r="H1292"/>
      <c r="I1292"/>
      <c r="J1292"/>
      <c r="K1292"/>
      <c r="L1292"/>
      <c r="M1292"/>
      <c r="N1292"/>
    </row>
    <row r="1293" spans="1:14" x14ac:dyDescent="0.25">
      <c r="A1293"/>
      <c r="B1293"/>
      <c r="C1293"/>
      <c r="D1293" s="66"/>
      <c r="E1293" s="66"/>
      <c r="F1293" s="66"/>
      <c r="G1293"/>
      <c r="H1293"/>
      <c r="I1293"/>
      <c r="J1293"/>
      <c r="K1293"/>
      <c r="L1293"/>
      <c r="M1293"/>
      <c r="N1293"/>
    </row>
    <row r="1294" spans="1:14" x14ac:dyDescent="0.25">
      <c r="A1294"/>
      <c r="B1294"/>
      <c r="C1294"/>
      <c r="D1294" s="66"/>
      <c r="E1294" s="66"/>
      <c r="F1294" s="66"/>
      <c r="G1294"/>
      <c r="H1294"/>
      <c r="I1294"/>
      <c r="J1294"/>
      <c r="K1294"/>
      <c r="L1294"/>
      <c r="M1294"/>
      <c r="N1294"/>
    </row>
    <row r="1295" spans="1:14" x14ac:dyDescent="0.25">
      <c r="A1295"/>
      <c r="B1295"/>
      <c r="C1295"/>
      <c r="D1295" s="66"/>
      <c r="E1295" s="66"/>
      <c r="F1295" s="66"/>
      <c r="G1295"/>
      <c r="H1295"/>
      <c r="I1295"/>
      <c r="J1295"/>
      <c r="K1295"/>
      <c r="L1295"/>
      <c r="M1295"/>
      <c r="N1295"/>
    </row>
    <row r="1296" spans="1:14" x14ac:dyDescent="0.25">
      <c r="A1296"/>
      <c r="B1296"/>
      <c r="C1296"/>
      <c r="D1296" s="66"/>
      <c r="E1296" s="66"/>
      <c r="F1296" s="66"/>
      <c r="G1296"/>
      <c r="H1296"/>
      <c r="I1296"/>
      <c r="J1296"/>
      <c r="K1296"/>
      <c r="L1296"/>
      <c r="M1296"/>
      <c r="N1296"/>
    </row>
    <row r="1297" spans="1:14" x14ac:dyDescent="0.25">
      <c r="A1297"/>
      <c r="B1297"/>
      <c r="C1297"/>
      <c r="D1297" s="66"/>
      <c r="E1297" s="66"/>
      <c r="F1297" s="66"/>
      <c r="G1297"/>
      <c r="H1297"/>
      <c r="I1297"/>
      <c r="J1297"/>
      <c r="K1297"/>
      <c r="L1297"/>
      <c r="M1297"/>
      <c r="N1297"/>
    </row>
    <row r="1298" spans="1:14" x14ac:dyDescent="0.25">
      <c r="A1298"/>
      <c r="B1298"/>
      <c r="C1298"/>
      <c r="D1298" s="66"/>
      <c r="E1298" s="66"/>
      <c r="F1298" s="66"/>
      <c r="G1298"/>
      <c r="H1298"/>
      <c r="I1298"/>
      <c r="J1298"/>
      <c r="K1298"/>
      <c r="L1298"/>
      <c r="M1298"/>
      <c r="N1298"/>
    </row>
    <row r="1299" spans="1:14" x14ac:dyDescent="0.25">
      <c r="A1299"/>
      <c r="B1299"/>
      <c r="C1299"/>
      <c r="D1299" s="66"/>
      <c r="E1299" s="66"/>
      <c r="F1299" s="66"/>
      <c r="G1299"/>
      <c r="H1299"/>
      <c r="I1299"/>
      <c r="J1299"/>
      <c r="K1299"/>
      <c r="L1299"/>
      <c r="M1299"/>
      <c r="N1299"/>
    </row>
    <row r="1300" spans="1:14" x14ac:dyDescent="0.25">
      <c r="A1300"/>
      <c r="B1300"/>
      <c r="C1300"/>
      <c r="D1300" s="66"/>
      <c r="E1300" s="66"/>
      <c r="F1300" s="66"/>
      <c r="G1300"/>
      <c r="H1300"/>
      <c r="I1300"/>
      <c r="J1300"/>
      <c r="K1300"/>
      <c r="L1300"/>
      <c r="M1300"/>
      <c r="N1300"/>
    </row>
    <row r="1301" spans="1:14" x14ac:dyDescent="0.25">
      <c r="A1301"/>
      <c r="B1301"/>
      <c r="C1301"/>
      <c r="D1301" s="66"/>
      <c r="E1301" s="66"/>
      <c r="F1301" s="66"/>
      <c r="G1301"/>
      <c r="H1301"/>
      <c r="I1301"/>
      <c r="J1301"/>
      <c r="K1301"/>
      <c r="L1301"/>
      <c r="M1301"/>
      <c r="N1301"/>
    </row>
    <row r="1302" spans="1:14" x14ac:dyDescent="0.25">
      <c r="A1302"/>
      <c r="B1302"/>
      <c r="C1302"/>
      <c r="D1302" s="66"/>
      <c r="E1302" s="66"/>
      <c r="F1302" s="66"/>
      <c r="G1302"/>
      <c r="H1302"/>
      <c r="I1302"/>
      <c r="J1302"/>
      <c r="K1302"/>
      <c r="L1302"/>
      <c r="M1302"/>
      <c r="N1302"/>
    </row>
    <row r="1303" spans="1:14" x14ac:dyDescent="0.25">
      <c r="A1303"/>
      <c r="B1303"/>
      <c r="C1303"/>
      <c r="D1303" s="66"/>
      <c r="E1303" s="66"/>
      <c r="F1303" s="66"/>
      <c r="G1303"/>
      <c r="H1303"/>
      <c r="I1303"/>
      <c r="J1303"/>
      <c r="K1303"/>
      <c r="L1303"/>
      <c r="M1303"/>
      <c r="N1303"/>
    </row>
    <row r="1304" spans="1:14" x14ac:dyDescent="0.25">
      <c r="A1304"/>
      <c r="B1304"/>
      <c r="C1304"/>
      <c r="D1304" s="66"/>
      <c r="E1304" s="66"/>
      <c r="F1304" s="66"/>
      <c r="G1304"/>
      <c r="H1304"/>
      <c r="I1304"/>
      <c r="J1304"/>
      <c r="K1304"/>
      <c r="L1304"/>
      <c r="M1304"/>
      <c r="N1304"/>
    </row>
    <row r="1305" spans="1:14" x14ac:dyDescent="0.25">
      <c r="A1305"/>
      <c r="B1305"/>
      <c r="C1305"/>
      <c r="D1305" s="66"/>
      <c r="E1305" s="66"/>
      <c r="F1305" s="66"/>
      <c r="G1305"/>
      <c r="H1305"/>
      <c r="I1305"/>
      <c r="J1305"/>
      <c r="K1305"/>
      <c r="L1305"/>
      <c r="M1305"/>
      <c r="N1305"/>
    </row>
    <row r="1306" spans="1:14" x14ac:dyDescent="0.25">
      <c r="A1306"/>
      <c r="B1306"/>
      <c r="C1306"/>
      <c r="D1306" s="66"/>
      <c r="E1306" s="66"/>
      <c r="F1306" s="66"/>
      <c r="G1306"/>
      <c r="H1306"/>
      <c r="I1306"/>
      <c r="J1306"/>
      <c r="K1306"/>
      <c r="L1306"/>
      <c r="M1306"/>
      <c r="N1306"/>
    </row>
    <row r="1307" spans="1:14" x14ac:dyDescent="0.25">
      <c r="A1307"/>
      <c r="B1307"/>
      <c r="C1307"/>
      <c r="D1307" s="66"/>
      <c r="E1307" s="66"/>
      <c r="F1307" s="66"/>
      <c r="G1307"/>
      <c r="H1307"/>
      <c r="I1307"/>
      <c r="J1307"/>
      <c r="K1307"/>
      <c r="L1307"/>
      <c r="M1307"/>
      <c r="N1307"/>
    </row>
    <row r="1308" spans="1:14" x14ac:dyDescent="0.25">
      <c r="A1308"/>
      <c r="B1308"/>
      <c r="C1308"/>
      <c r="D1308" s="66"/>
      <c r="E1308" s="66"/>
      <c r="F1308" s="66"/>
      <c r="G1308"/>
      <c r="H1308"/>
      <c r="I1308"/>
      <c r="J1308"/>
      <c r="K1308"/>
      <c r="L1308"/>
      <c r="M1308"/>
      <c r="N1308"/>
    </row>
    <row r="1309" spans="1:14" x14ac:dyDescent="0.25">
      <c r="A1309"/>
      <c r="B1309"/>
      <c r="C1309"/>
      <c r="D1309" s="66"/>
      <c r="E1309" s="66"/>
      <c r="F1309" s="66"/>
      <c r="G1309"/>
      <c r="H1309"/>
      <c r="I1309"/>
      <c r="J1309"/>
      <c r="K1309"/>
      <c r="L1309"/>
      <c r="M1309"/>
      <c r="N1309"/>
    </row>
    <row r="1310" spans="1:14" x14ac:dyDescent="0.25">
      <c r="A1310"/>
      <c r="B1310"/>
      <c r="C1310"/>
      <c r="D1310" s="66"/>
      <c r="E1310" s="66"/>
      <c r="F1310" s="66"/>
      <c r="G1310"/>
      <c r="H1310"/>
      <c r="I1310"/>
      <c r="J1310"/>
      <c r="K1310"/>
      <c r="L1310"/>
      <c r="M1310"/>
      <c r="N1310"/>
    </row>
    <row r="1311" spans="1:14" x14ac:dyDescent="0.25">
      <c r="A1311"/>
      <c r="B1311"/>
      <c r="C1311"/>
      <c r="D1311" s="66"/>
      <c r="E1311" s="66"/>
      <c r="F1311" s="66"/>
      <c r="G1311"/>
      <c r="H1311"/>
      <c r="I1311"/>
      <c r="J1311"/>
      <c r="K1311"/>
      <c r="L1311"/>
      <c r="M1311"/>
      <c r="N1311"/>
    </row>
    <row r="1312" spans="1:14" x14ac:dyDescent="0.25">
      <c r="A1312"/>
      <c r="B1312"/>
      <c r="C1312"/>
      <c r="D1312" s="66"/>
      <c r="E1312" s="66"/>
      <c r="F1312" s="66"/>
      <c r="G1312"/>
      <c r="H1312"/>
      <c r="I1312"/>
      <c r="J1312"/>
      <c r="K1312"/>
      <c r="L1312"/>
      <c r="M1312"/>
      <c r="N1312"/>
    </row>
    <row r="1313" spans="1:14" x14ac:dyDescent="0.25">
      <c r="A1313"/>
      <c r="B1313"/>
      <c r="C1313"/>
      <c r="D1313" s="66"/>
      <c r="E1313" s="66"/>
      <c r="F1313" s="66"/>
      <c r="G1313"/>
      <c r="H1313"/>
      <c r="I1313"/>
      <c r="J1313"/>
      <c r="K1313"/>
      <c r="L1313"/>
      <c r="M1313"/>
      <c r="N1313"/>
    </row>
    <row r="1314" spans="1:14" x14ac:dyDescent="0.25">
      <c r="A1314"/>
      <c r="B1314"/>
      <c r="C1314"/>
      <c r="D1314" s="66"/>
      <c r="E1314" s="66"/>
      <c r="F1314" s="66"/>
      <c r="G1314"/>
      <c r="H1314"/>
      <c r="I1314"/>
      <c r="J1314"/>
      <c r="K1314"/>
      <c r="L1314"/>
      <c r="M1314"/>
      <c r="N1314"/>
    </row>
    <row r="1315" spans="1:14" x14ac:dyDescent="0.25">
      <c r="A1315"/>
      <c r="B1315"/>
      <c r="C1315"/>
      <c r="D1315" s="66"/>
      <c r="E1315" s="66"/>
      <c r="F1315" s="66"/>
      <c r="G1315"/>
      <c r="H1315"/>
      <c r="I1315"/>
      <c r="J1315"/>
      <c r="K1315"/>
      <c r="L1315"/>
      <c r="M1315"/>
      <c r="N1315"/>
    </row>
    <row r="1316" spans="1:14" x14ac:dyDescent="0.25">
      <c r="A1316"/>
      <c r="B1316"/>
      <c r="C1316"/>
      <c r="D1316" s="66"/>
      <c r="E1316" s="66"/>
      <c r="F1316" s="66"/>
      <c r="G1316"/>
      <c r="H1316"/>
      <c r="I1316"/>
      <c r="J1316"/>
      <c r="K1316"/>
      <c r="L1316"/>
      <c r="M1316"/>
      <c r="N1316"/>
    </row>
    <row r="1317" spans="1:14" x14ac:dyDescent="0.25">
      <c r="A1317"/>
      <c r="B1317"/>
      <c r="C1317"/>
      <c r="D1317" s="66"/>
      <c r="E1317" s="66"/>
      <c r="F1317" s="66"/>
      <c r="G1317"/>
      <c r="H1317"/>
      <c r="I1317"/>
      <c r="J1317"/>
      <c r="K1317"/>
      <c r="L1317"/>
      <c r="M1317"/>
      <c r="N1317"/>
    </row>
    <row r="1318" spans="1:14" x14ac:dyDescent="0.25">
      <c r="A1318"/>
      <c r="B1318"/>
      <c r="C1318"/>
      <c r="D1318" s="66"/>
      <c r="E1318" s="66"/>
      <c r="F1318" s="66"/>
      <c r="G1318"/>
      <c r="H1318"/>
      <c r="I1318"/>
      <c r="J1318"/>
      <c r="K1318"/>
      <c r="L1318"/>
      <c r="M1318"/>
      <c r="N1318"/>
    </row>
    <row r="1319" spans="1:14" x14ac:dyDescent="0.25">
      <c r="A1319"/>
      <c r="B1319"/>
      <c r="C1319"/>
      <c r="D1319" s="66"/>
      <c r="E1319" s="66"/>
      <c r="F1319" s="66"/>
      <c r="G1319"/>
      <c r="H1319"/>
      <c r="I1319"/>
      <c r="J1319"/>
      <c r="K1319"/>
      <c r="L1319"/>
      <c r="M1319"/>
      <c r="N1319"/>
    </row>
    <row r="1320" spans="1:14" x14ac:dyDescent="0.25">
      <c r="A1320"/>
      <c r="B1320"/>
      <c r="C1320"/>
      <c r="D1320" s="66"/>
      <c r="E1320" s="66"/>
      <c r="F1320" s="66"/>
      <c r="G1320"/>
      <c r="H1320"/>
      <c r="I1320"/>
      <c r="J1320"/>
      <c r="K1320"/>
      <c r="L1320"/>
      <c r="M1320"/>
      <c r="N1320"/>
    </row>
    <row r="1321" spans="1:14" x14ac:dyDescent="0.25">
      <c r="A1321"/>
      <c r="B1321"/>
      <c r="C1321"/>
      <c r="D1321" s="66"/>
      <c r="E1321" s="66"/>
      <c r="F1321" s="66"/>
      <c r="G1321"/>
      <c r="H1321"/>
      <c r="I1321"/>
      <c r="J1321"/>
      <c r="K1321"/>
      <c r="L1321"/>
      <c r="M1321"/>
      <c r="N1321"/>
    </row>
    <row r="1322" spans="1:14" x14ac:dyDescent="0.25">
      <c r="A1322"/>
      <c r="B1322"/>
      <c r="C1322"/>
      <c r="D1322" s="66"/>
      <c r="E1322" s="66"/>
      <c r="F1322" s="66"/>
      <c r="G1322"/>
      <c r="H1322"/>
      <c r="I1322"/>
      <c r="J1322"/>
      <c r="K1322"/>
      <c r="L1322"/>
      <c r="M1322"/>
      <c r="N1322"/>
    </row>
    <row r="1323" spans="1:14" x14ac:dyDescent="0.25">
      <c r="A1323"/>
      <c r="B1323"/>
      <c r="C1323"/>
      <c r="D1323" s="66"/>
      <c r="E1323" s="66"/>
      <c r="F1323" s="66"/>
      <c r="G1323"/>
      <c r="H1323"/>
      <c r="I1323"/>
      <c r="J1323"/>
      <c r="K1323"/>
      <c r="L1323"/>
      <c r="M1323"/>
      <c r="N1323"/>
    </row>
    <row r="1324" spans="1:14" x14ac:dyDescent="0.25">
      <c r="A1324"/>
      <c r="B1324"/>
      <c r="C1324"/>
      <c r="D1324" s="66"/>
      <c r="E1324" s="66"/>
      <c r="F1324" s="66"/>
      <c r="G1324"/>
      <c r="H1324"/>
      <c r="I1324"/>
      <c r="J1324"/>
      <c r="K1324"/>
      <c r="L1324"/>
      <c r="M1324"/>
      <c r="N1324"/>
    </row>
    <row r="1325" spans="1:14" x14ac:dyDescent="0.25">
      <c r="A1325"/>
      <c r="B1325"/>
      <c r="C1325"/>
      <c r="D1325" s="66"/>
      <c r="E1325" s="66"/>
      <c r="F1325" s="66"/>
      <c r="G1325"/>
      <c r="H1325"/>
      <c r="I1325"/>
      <c r="J1325"/>
      <c r="K1325"/>
      <c r="L1325"/>
      <c r="M1325"/>
      <c r="N1325"/>
    </row>
    <row r="1326" spans="1:14" x14ac:dyDescent="0.25">
      <c r="A1326"/>
      <c r="B1326"/>
      <c r="C1326"/>
      <c r="D1326" s="66"/>
      <c r="E1326" s="66"/>
      <c r="F1326" s="66"/>
      <c r="G1326"/>
      <c r="H1326"/>
      <c r="I1326"/>
      <c r="J1326"/>
      <c r="K1326"/>
      <c r="L1326"/>
      <c r="M1326"/>
      <c r="N1326"/>
    </row>
    <row r="1327" spans="1:14" x14ac:dyDescent="0.25">
      <c r="A1327"/>
      <c r="B1327"/>
      <c r="C1327"/>
      <c r="D1327" s="66"/>
      <c r="E1327" s="66"/>
      <c r="F1327" s="66"/>
      <c r="G1327"/>
      <c r="H1327"/>
      <c r="I1327"/>
      <c r="J1327"/>
      <c r="K1327"/>
      <c r="L1327"/>
      <c r="M1327"/>
      <c r="N1327"/>
    </row>
    <row r="1328" spans="1:14" x14ac:dyDescent="0.25">
      <c r="A1328"/>
      <c r="B1328"/>
      <c r="C1328"/>
      <c r="D1328" s="66"/>
      <c r="E1328" s="66"/>
      <c r="F1328" s="66"/>
      <c r="G1328"/>
      <c r="H1328"/>
      <c r="I1328"/>
      <c r="J1328"/>
      <c r="K1328"/>
      <c r="L1328"/>
      <c r="M1328"/>
      <c r="N1328"/>
    </row>
    <row r="1329" spans="1:14" x14ac:dyDescent="0.25">
      <c r="A1329"/>
      <c r="B1329"/>
      <c r="C1329"/>
      <c r="D1329" s="66"/>
      <c r="E1329" s="66"/>
      <c r="F1329" s="66"/>
      <c r="G1329"/>
      <c r="H1329"/>
      <c r="I1329"/>
      <c r="J1329"/>
      <c r="K1329"/>
      <c r="L1329"/>
      <c r="M1329"/>
      <c r="N1329"/>
    </row>
    <row r="1330" spans="1:14" x14ac:dyDescent="0.25">
      <c r="A1330"/>
      <c r="B1330"/>
      <c r="C1330"/>
      <c r="D1330" s="66"/>
      <c r="E1330" s="66"/>
      <c r="F1330" s="66"/>
      <c r="G1330"/>
      <c r="H1330"/>
      <c r="I1330"/>
      <c r="J1330"/>
      <c r="K1330"/>
      <c r="L1330"/>
      <c r="M1330"/>
      <c r="N1330"/>
    </row>
    <row r="1331" spans="1:14" x14ac:dyDescent="0.25">
      <c r="A1331"/>
      <c r="B1331"/>
      <c r="C1331"/>
      <c r="D1331" s="66"/>
      <c r="E1331" s="66"/>
      <c r="F1331" s="66"/>
      <c r="G1331"/>
      <c r="H1331"/>
      <c r="I1331"/>
      <c r="J1331"/>
      <c r="K1331"/>
      <c r="L1331"/>
      <c r="M1331"/>
      <c r="N1331"/>
    </row>
    <row r="1332" spans="1:14" x14ac:dyDescent="0.25">
      <c r="A1332"/>
      <c r="B1332"/>
      <c r="C1332"/>
      <c r="D1332" s="66"/>
      <c r="E1332" s="66"/>
      <c r="F1332" s="66"/>
      <c r="G1332"/>
      <c r="H1332"/>
      <c r="I1332"/>
      <c r="J1332"/>
      <c r="K1332"/>
      <c r="L1332"/>
      <c r="M1332"/>
      <c r="N1332"/>
    </row>
    <row r="1333" spans="1:14" x14ac:dyDescent="0.25">
      <c r="A1333"/>
      <c r="B1333"/>
      <c r="C1333"/>
      <c r="D1333" s="66"/>
      <c r="E1333" s="66"/>
      <c r="F1333" s="66"/>
      <c r="G1333"/>
      <c r="H1333"/>
      <c r="I1333"/>
      <c r="J1333"/>
      <c r="K1333"/>
      <c r="L1333"/>
      <c r="M1333"/>
      <c r="N1333"/>
    </row>
    <row r="1334" spans="1:14" x14ac:dyDescent="0.25">
      <c r="A1334"/>
      <c r="B1334"/>
      <c r="C1334"/>
      <c r="D1334" s="66"/>
      <c r="E1334" s="66"/>
      <c r="F1334" s="66"/>
      <c r="G1334"/>
      <c r="H1334"/>
      <c r="I1334"/>
      <c r="J1334"/>
      <c r="K1334"/>
      <c r="L1334"/>
      <c r="M1334"/>
      <c r="N1334"/>
    </row>
    <row r="1335" spans="1:14" x14ac:dyDescent="0.25">
      <c r="A1335"/>
      <c r="B1335"/>
      <c r="C1335"/>
      <c r="D1335" s="66"/>
      <c r="E1335" s="66"/>
      <c r="F1335" s="66"/>
      <c r="G1335"/>
      <c r="H1335"/>
      <c r="I1335"/>
      <c r="J1335"/>
      <c r="K1335"/>
      <c r="L1335"/>
      <c r="M1335"/>
      <c r="N1335"/>
    </row>
    <row r="1336" spans="1:14" x14ac:dyDescent="0.25">
      <c r="A1336"/>
      <c r="B1336"/>
      <c r="C1336"/>
      <c r="D1336" s="66"/>
      <c r="E1336" s="66"/>
      <c r="F1336" s="66"/>
      <c r="G1336"/>
      <c r="H1336"/>
      <c r="I1336"/>
      <c r="J1336"/>
      <c r="K1336"/>
      <c r="L1336"/>
      <c r="M1336"/>
      <c r="N1336"/>
    </row>
    <row r="1337" spans="1:14" x14ac:dyDescent="0.25">
      <c r="A1337"/>
      <c r="B1337"/>
      <c r="C1337"/>
      <c r="D1337" s="66"/>
      <c r="E1337" s="66"/>
      <c r="F1337" s="66"/>
      <c r="G1337"/>
      <c r="H1337"/>
      <c r="I1337"/>
      <c r="J1337"/>
      <c r="K1337"/>
      <c r="L1337"/>
      <c r="M1337"/>
      <c r="N1337"/>
    </row>
    <row r="1338" spans="1:14" x14ac:dyDescent="0.25">
      <c r="A1338"/>
      <c r="B1338"/>
      <c r="C1338"/>
      <c r="D1338" s="66"/>
      <c r="E1338" s="66"/>
      <c r="F1338" s="66"/>
      <c r="G1338"/>
      <c r="H1338"/>
      <c r="I1338"/>
      <c r="J1338"/>
      <c r="K1338"/>
      <c r="L1338"/>
      <c r="M1338"/>
      <c r="N1338"/>
    </row>
    <row r="1339" spans="1:14" x14ac:dyDescent="0.25">
      <c r="A1339"/>
      <c r="B1339"/>
      <c r="C1339"/>
      <c r="D1339" s="66"/>
      <c r="E1339" s="66"/>
      <c r="F1339" s="66"/>
      <c r="G1339"/>
      <c r="H1339"/>
      <c r="I1339"/>
      <c r="J1339"/>
      <c r="K1339"/>
      <c r="L1339"/>
      <c r="M1339"/>
      <c r="N1339"/>
    </row>
    <row r="1340" spans="1:14" x14ac:dyDescent="0.25">
      <c r="A1340"/>
      <c r="B1340"/>
      <c r="C1340"/>
      <c r="D1340" s="66"/>
      <c r="E1340" s="66"/>
      <c r="F1340" s="66"/>
      <c r="G1340"/>
      <c r="H1340"/>
      <c r="I1340"/>
      <c r="J1340"/>
      <c r="K1340"/>
      <c r="L1340"/>
      <c r="M1340"/>
      <c r="N1340"/>
    </row>
    <row r="1341" spans="1:14" x14ac:dyDescent="0.25">
      <c r="A1341"/>
      <c r="B1341"/>
      <c r="C1341"/>
      <c r="D1341" s="66"/>
      <c r="E1341" s="66"/>
      <c r="F1341" s="66"/>
      <c r="G1341"/>
      <c r="H1341"/>
      <c r="I1341"/>
      <c r="J1341"/>
      <c r="K1341"/>
      <c r="L1341"/>
      <c r="M1341"/>
      <c r="N1341"/>
    </row>
    <row r="1342" spans="1:14" x14ac:dyDescent="0.25">
      <c r="A1342"/>
      <c r="B1342"/>
      <c r="C1342"/>
      <c r="D1342" s="66"/>
      <c r="E1342" s="66"/>
      <c r="F1342" s="66"/>
      <c r="G1342"/>
      <c r="H1342"/>
      <c r="I1342"/>
      <c r="J1342"/>
      <c r="K1342"/>
      <c r="L1342"/>
      <c r="M1342"/>
      <c r="N1342"/>
    </row>
    <row r="1343" spans="1:14" x14ac:dyDescent="0.25">
      <c r="A1343"/>
      <c r="B1343"/>
      <c r="C1343"/>
      <c r="D1343" s="66"/>
      <c r="E1343" s="66"/>
      <c r="F1343" s="66"/>
      <c r="G1343"/>
      <c r="H1343"/>
      <c r="I1343"/>
      <c r="J1343"/>
      <c r="K1343"/>
      <c r="L1343"/>
      <c r="M1343"/>
      <c r="N1343"/>
    </row>
    <row r="1344" spans="1:14" x14ac:dyDescent="0.25">
      <c r="A1344"/>
      <c r="B1344"/>
      <c r="C1344"/>
      <c r="D1344" s="66"/>
      <c r="E1344" s="66"/>
      <c r="F1344" s="66"/>
      <c r="G1344"/>
      <c r="H1344"/>
      <c r="I1344"/>
      <c r="J1344"/>
      <c r="K1344"/>
      <c r="L1344"/>
      <c r="M1344"/>
      <c r="N1344"/>
    </row>
    <row r="1345" spans="1:14" x14ac:dyDescent="0.25">
      <c r="A1345"/>
      <c r="B1345"/>
      <c r="C1345"/>
      <c r="D1345" s="66"/>
      <c r="E1345" s="66"/>
      <c r="F1345" s="66"/>
      <c r="G1345"/>
      <c r="H1345"/>
      <c r="I1345"/>
      <c r="J1345"/>
      <c r="K1345"/>
      <c r="L1345"/>
      <c r="M1345"/>
      <c r="N1345"/>
    </row>
    <row r="1346" spans="1:14" x14ac:dyDescent="0.25">
      <c r="A1346"/>
      <c r="B1346"/>
      <c r="C1346"/>
      <c r="D1346" s="66"/>
      <c r="E1346" s="66"/>
      <c r="F1346" s="66"/>
      <c r="G1346"/>
      <c r="H1346"/>
      <c r="I1346"/>
      <c r="J1346"/>
      <c r="K1346"/>
      <c r="L1346"/>
      <c r="M1346"/>
      <c r="N1346"/>
    </row>
    <row r="1347" spans="1:14" x14ac:dyDescent="0.25">
      <c r="A1347"/>
      <c r="B1347"/>
      <c r="C1347"/>
      <c r="D1347" s="66"/>
      <c r="E1347" s="66"/>
      <c r="F1347" s="66"/>
      <c r="G1347"/>
      <c r="H1347"/>
      <c r="I1347"/>
      <c r="J1347"/>
      <c r="K1347"/>
      <c r="L1347"/>
      <c r="M1347"/>
      <c r="N1347"/>
    </row>
    <row r="1348" spans="1:14" x14ac:dyDescent="0.25">
      <c r="A1348"/>
      <c r="B1348"/>
      <c r="C1348"/>
      <c r="D1348" s="66"/>
      <c r="E1348" s="66"/>
      <c r="F1348" s="66"/>
      <c r="G1348"/>
      <c r="H1348"/>
      <c r="I1348"/>
      <c r="J1348"/>
      <c r="K1348"/>
      <c r="L1348"/>
      <c r="M1348"/>
      <c r="N1348"/>
    </row>
    <row r="1349" spans="1:14" x14ac:dyDescent="0.25">
      <c r="A1349"/>
      <c r="B1349"/>
      <c r="C1349"/>
      <c r="D1349" s="66"/>
      <c r="E1349" s="66"/>
      <c r="F1349" s="66"/>
      <c r="G1349"/>
      <c r="H1349"/>
      <c r="I1349"/>
      <c r="J1349"/>
      <c r="K1349"/>
      <c r="L1349"/>
      <c r="M1349"/>
      <c r="N1349"/>
    </row>
    <row r="1350" spans="1:14" x14ac:dyDescent="0.25">
      <c r="A1350"/>
      <c r="B1350"/>
      <c r="C1350"/>
      <c r="D1350" s="66"/>
      <c r="E1350" s="66"/>
      <c r="F1350" s="66"/>
      <c r="G1350"/>
      <c r="H1350"/>
      <c r="I1350"/>
      <c r="J1350"/>
      <c r="K1350"/>
      <c r="L1350"/>
      <c r="M1350"/>
      <c r="N1350"/>
    </row>
    <row r="1351" spans="1:14" x14ac:dyDescent="0.25">
      <c r="A1351"/>
      <c r="B1351"/>
      <c r="C1351"/>
      <c r="D1351" s="66"/>
      <c r="E1351" s="66"/>
      <c r="F1351" s="66"/>
      <c r="G1351"/>
      <c r="H1351"/>
      <c r="I1351"/>
      <c r="J1351"/>
      <c r="K1351"/>
      <c r="L1351"/>
      <c r="M1351"/>
      <c r="N1351"/>
    </row>
    <row r="1352" spans="1:14" x14ac:dyDescent="0.25">
      <c r="A1352"/>
      <c r="B1352"/>
      <c r="C1352"/>
      <c r="D1352" s="66"/>
      <c r="E1352" s="66"/>
      <c r="F1352" s="66"/>
      <c r="G1352"/>
      <c r="H1352"/>
      <c r="I1352"/>
      <c r="J1352"/>
      <c r="K1352"/>
      <c r="L1352"/>
      <c r="M1352"/>
      <c r="N1352"/>
    </row>
    <row r="1353" spans="1:14" x14ac:dyDescent="0.25">
      <c r="A1353"/>
      <c r="B1353"/>
      <c r="C1353"/>
      <c r="D1353" s="66"/>
      <c r="E1353" s="66"/>
      <c r="F1353" s="66"/>
      <c r="G1353"/>
      <c r="H1353"/>
      <c r="I1353"/>
      <c r="J1353"/>
      <c r="K1353"/>
      <c r="L1353"/>
      <c r="M1353"/>
      <c r="N1353"/>
    </row>
    <row r="1354" spans="1:14" x14ac:dyDescent="0.25">
      <c r="A1354"/>
      <c r="B1354"/>
      <c r="C1354"/>
      <c r="D1354" s="66"/>
      <c r="E1354" s="66"/>
      <c r="F1354" s="66"/>
      <c r="G1354"/>
      <c r="H1354"/>
      <c r="I1354"/>
      <c r="J1354"/>
      <c r="K1354"/>
      <c r="L1354"/>
      <c r="M1354"/>
      <c r="N1354"/>
    </row>
    <row r="1355" spans="1:14" x14ac:dyDescent="0.25">
      <c r="A1355"/>
      <c r="B1355"/>
      <c r="C1355"/>
      <c r="D1355" s="66"/>
      <c r="E1355" s="66"/>
      <c r="F1355" s="66"/>
      <c r="G1355"/>
      <c r="H1355"/>
      <c r="I1355"/>
      <c r="J1355"/>
      <c r="K1355"/>
      <c r="L1355"/>
      <c r="M1355"/>
      <c r="N1355"/>
    </row>
    <row r="1356" spans="1:14" x14ac:dyDescent="0.25">
      <c r="A1356"/>
      <c r="B1356"/>
      <c r="C1356"/>
      <c r="D1356" s="66"/>
      <c r="E1356" s="66"/>
      <c r="F1356" s="66"/>
      <c r="G1356"/>
      <c r="H1356"/>
      <c r="I1356"/>
      <c r="J1356"/>
      <c r="K1356"/>
      <c r="L1356"/>
      <c r="M1356"/>
      <c r="N1356"/>
    </row>
    <row r="1357" spans="1:14" x14ac:dyDescent="0.25">
      <c r="A1357"/>
      <c r="B1357"/>
      <c r="C1357"/>
      <c r="D1357" s="66"/>
      <c r="E1357" s="66"/>
      <c r="F1357" s="66"/>
      <c r="G1357"/>
      <c r="H1357"/>
      <c r="I1357"/>
      <c r="J1357"/>
      <c r="K1357"/>
      <c r="L1357"/>
      <c r="M1357"/>
      <c r="N1357"/>
    </row>
    <row r="1358" spans="1:14" x14ac:dyDescent="0.25">
      <c r="A1358"/>
      <c r="B1358"/>
      <c r="C1358"/>
      <c r="D1358" s="66"/>
      <c r="E1358" s="66"/>
      <c r="F1358" s="66"/>
      <c r="G1358"/>
      <c r="H1358"/>
      <c r="I1358"/>
      <c r="J1358"/>
      <c r="K1358"/>
      <c r="L1358"/>
      <c r="M1358"/>
      <c r="N1358"/>
    </row>
    <row r="1359" spans="1:14" x14ac:dyDescent="0.25">
      <c r="A1359"/>
      <c r="B1359"/>
      <c r="C1359"/>
      <c r="D1359" s="66"/>
      <c r="E1359" s="66"/>
      <c r="F1359" s="66"/>
      <c r="G1359"/>
      <c r="H1359"/>
      <c r="I1359"/>
      <c r="J1359"/>
      <c r="K1359"/>
      <c r="L1359"/>
      <c r="M1359"/>
      <c r="N1359"/>
    </row>
    <row r="1360" spans="1:14" x14ac:dyDescent="0.25">
      <c r="A1360"/>
      <c r="B1360"/>
      <c r="C1360"/>
      <c r="D1360" s="66"/>
      <c r="E1360" s="66"/>
      <c r="F1360" s="66"/>
      <c r="G1360"/>
      <c r="H1360"/>
      <c r="I1360"/>
      <c r="J1360"/>
      <c r="K1360"/>
      <c r="L1360"/>
      <c r="M1360"/>
      <c r="N1360"/>
    </row>
    <row r="1361" spans="1:14" x14ac:dyDescent="0.25">
      <c r="A1361"/>
      <c r="B1361"/>
      <c r="C1361"/>
      <c r="D1361" s="66"/>
      <c r="E1361" s="66"/>
      <c r="F1361" s="66"/>
      <c r="G1361"/>
      <c r="H1361"/>
      <c r="I1361"/>
      <c r="J1361"/>
      <c r="K1361"/>
      <c r="L1361"/>
      <c r="M1361"/>
      <c r="N1361"/>
    </row>
    <row r="1362" spans="1:14" x14ac:dyDescent="0.25">
      <c r="A1362"/>
      <c r="B1362"/>
      <c r="C1362"/>
      <c r="D1362" s="66"/>
      <c r="E1362" s="66"/>
      <c r="F1362" s="66"/>
      <c r="G1362"/>
      <c r="H1362"/>
      <c r="I1362"/>
      <c r="J1362"/>
      <c r="K1362"/>
      <c r="L1362"/>
      <c r="M1362"/>
      <c r="N1362"/>
    </row>
    <row r="1363" spans="1:14" x14ac:dyDescent="0.25">
      <c r="A1363"/>
      <c r="B1363"/>
      <c r="C1363"/>
      <c r="D1363" s="66"/>
      <c r="E1363" s="66"/>
      <c r="F1363" s="66"/>
      <c r="G1363"/>
      <c r="H1363"/>
      <c r="I1363"/>
      <c r="J1363"/>
      <c r="K1363"/>
      <c r="L1363"/>
      <c r="M1363"/>
      <c r="N1363"/>
    </row>
    <row r="1364" spans="1:14" x14ac:dyDescent="0.25">
      <c r="A1364"/>
      <c r="B1364"/>
      <c r="C1364"/>
      <c r="D1364" s="66"/>
      <c r="E1364" s="66"/>
      <c r="F1364" s="66"/>
      <c r="G1364"/>
      <c r="H1364"/>
      <c r="I1364"/>
      <c r="J1364"/>
      <c r="K1364"/>
      <c r="L1364"/>
      <c r="M1364"/>
      <c r="N1364"/>
    </row>
    <row r="1365" spans="1:14" x14ac:dyDescent="0.25">
      <c r="A1365"/>
      <c r="B1365"/>
      <c r="C1365"/>
      <c r="D1365" s="66"/>
      <c r="E1365" s="66"/>
      <c r="F1365" s="66"/>
      <c r="G1365"/>
      <c r="H1365"/>
      <c r="I1365"/>
      <c r="J1365"/>
      <c r="K1365"/>
      <c r="L1365"/>
      <c r="M1365"/>
      <c r="N1365"/>
    </row>
    <row r="1366" spans="1:14" x14ac:dyDescent="0.25">
      <c r="A1366"/>
      <c r="B1366"/>
      <c r="C1366"/>
      <c r="D1366" s="66"/>
      <c r="E1366" s="66"/>
      <c r="F1366" s="66"/>
      <c r="G1366"/>
      <c r="H1366"/>
      <c r="I1366"/>
      <c r="J1366"/>
      <c r="K1366"/>
      <c r="L1366"/>
      <c r="M1366"/>
      <c r="N1366"/>
    </row>
    <row r="1367" spans="1:14" x14ac:dyDescent="0.25">
      <c r="A1367"/>
      <c r="B1367"/>
      <c r="C1367"/>
      <c r="D1367" s="66"/>
      <c r="E1367" s="66"/>
      <c r="F1367" s="66"/>
      <c r="G1367"/>
      <c r="H1367"/>
      <c r="I1367"/>
      <c r="J1367"/>
      <c r="K1367"/>
      <c r="L1367"/>
      <c r="M1367"/>
      <c r="N1367"/>
    </row>
    <row r="1368" spans="1:14" x14ac:dyDescent="0.25">
      <c r="A1368"/>
      <c r="B1368"/>
      <c r="C1368"/>
      <c r="D1368" s="66"/>
      <c r="E1368" s="66"/>
      <c r="F1368" s="66"/>
      <c r="G1368"/>
      <c r="H1368"/>
      <c r="I1368"/>
      <c r="J1368"/>
      <c r="K1368"/>
      <c r="L1368"/>
      <c r="M1368"/>
      <c r="N1368"/>
    </row>
    <row r="1369" spans="1:14" x14ac:dyDescent="0.25">
      <c r="A1369"/>
      <c r="B1369"/>
      <c r="C1369"/>
      <c r="D1369" s="66"/>
      <c r="E1369" s="66"/>
      <c r="F1369" s="66"/>
      <c r="G1369"/>
      <c r="H1369"/>
      <c r="I1369"/>
      <c r="J1369"/>
      <c r="K1369"/>
      <c r="L1369"/>
      <c r="M1369"/>
      <c r="N1369"/>
    </row>
    <row r="1370" spans="1:14" x14ac:dyDescent="0.25">
      <c r="A1370"/>
      <c r="B1370"/>
      <c r="C1370"/>
      <c r="D1370" s="66"/>
      <c r="E1370" s="66"/>
      <c r="F1370" s="66"/>
      <c r="G1370"/>
      <c r="H1370"/>
      <c r="I1370"/>
      <c r="J1370"/>
      <c r="K1370"/>
      <c r="L1370"/>
      <c r="M1370"/>
      <c r="N1370"/>
    </row>
    <row r="1371" spans="1:14" x14ac:dyDescent="0.25">
      <c r="A1371"/>
      <c r="B1371"/>
      <c r="C1371"/>
      <c r="D1371" s="66"/>
      <c r="E1371" s="66"/>
      <c r="F1371" s="66"/>
      <c r="G1371"/>
      <c r="H1371"/>
      <c r="I1371"/>
      <c r="J1371"/>
      <c r="K1371"/>
      <c r="L1371"/>
      <c r="M1371"/>
      <c r="N1371"/>
    </row>
    <row r="1372" spans="1:14" x14ac:dyDescent="0.25">
      <c r="A1372"/>
      <c r="B1372"/>
      <c r="C1372"/>
      <c r="D1372" s="66"/>
      <c r="E1372" s="66"/>
      <c r="F1372" s="66"/>
      <c r="G1372"/>
      <c r="H1372"/>
      <c r="I1372"/>
      <c r="J1372"/>
      <c r="K1372"/>
      <c r="L1372"/>
      <c r="M1372"/>
      <c r="N1372"/>
    </row>
    <row r="1373" spans="1:14" x14ac:dyDescent="0.25">
      <c r="A1373"/>
      <c r="B1373"/>
      <c r="C1373"/>
      <c r="D1373" s="66"/>
      <c r="E1373" s="66"/>
      <c r="F1373" s="66"/>
      <c r="G1373"/>
      <c r="H1373"/>
      <c r="I1373"/>
      <c r="J1373"/>
      <c r="K1373"/>
      <c r="L1373"/>
      <c r="M1373"/>
      <c r="N1373"/>
    </row>
    <row r="1374" spans="1:14" x14ac:dyDescent="0.25">
      <c r="A1374"/>
      <c r="B1374"/>
      <c r="C1374"/>
      <c r="D1374" s="66"/>
      <c r="E1374" s="66"/>
      <c r="F1374" s="66"/>
      <c r="G1374"/>
      <c r="H1374"/>
      <c r="I1374"/>
      <c r="J1374"/>
      <c r="K1374"/>
      <c r="L1374"/>
      <c r="M1374"/>
      <c r="N1374"/>
    </row>
    <row r="1375" spans="1:14" x14ac:dyDescent="0.25">
      <c r="A1375"/>
      <c r="B1375"/>
      <c r="C1375"/>
      <c r="D1375" s="66"/>
      <c r="E1375" s="66"/>
      <c r="F1375" s="66"/>
      <c r="G1375"/>
      <c r="H1375"/>
      <c r="I1375"/>
      <c r="J1375"/>
      <c r="K1375"/>
      <c r="L1375"/>
      <c r="M1375"/>
      <c r="N1375"/>
    </row>
    <row r="1376" spans="1:14" x14ac:dyDescent="0.25">
      <c r="A1376"/>
      <c r="B1376"/>
      <c r="C1376"/>
      <c r="D1376" s="66"/>
      <c r="E1376" s="66"/>
      <c r="F1376" s="66"/>
      <c r="G1376"/>
      <c r="H1376"/>
      <c r="I1376"/>
      <c r="J1376"/>
      <c r="K1376"/>
      <c r="L1376"/>
      <c r="M1376"/>
      <c r="N1376"/>
    </row>
    <row r="1377" spans="1:14" x14ac:dyDescent="0.25">
      <c r="A1377"/>
      <c r="B1377"/>
      <c r="C1377"/>
      <c r="D1377" s="66"/>
      <c r="E1377" s="66"/>
      <c r="F1377" s="66"/>
      <c r="G1377"/>
      <c r="H1377"/>
      <c r="I1377"/>
      <c r="J1377"/>
      <c r="K1377"/>
      <c r="L1377"/>
      <c r="M1377"/>
      <c r="N1377"/>
    </row>
    <row r="1378" spans="1:14" x14ac:dyDescent="0.25">
      <c r="A1378"/>
      <c r="B1378"/>
      <c r="C1378"/>
      <c r="D1378" s="66"/>
      <c r="E1378" s="66"/>
      <c r="F1378" s="66"/>
      <c r="G1378"/>
      <c r="H1378"/>
      <c r="I1378"/>
      <c r="J1378"/>
      <c r="K1378"/>
      <c r="L1378"/>
      <c r="M1378"/>
      <c r="N1378"/>
    </row>
    <row r="1379" spans="1:14" x14ac:dyDescent="0.25">
      <c r="A1379"/>
      <c r="B1379"/>
      <c r="C1379"/>
      <c r="D1379" s="66"/>
      <c r="E1379" s="66"/>
      <c r="F1379" s="66"/>
      <c r="G1379"/>
      <c r="H1379"/>
      <c r="I1379"/>
      <c r="J1379"/>
      <c r="K1379"/>
      <c r="L1379"/>
      <c r="M1379"/>
      <c r="N1379"/>
    </row>
    <row r="1380" spans="1:14" x14ac:dyDescent="0.25">
      <c r="A1380"/>
      <c r="B1380"/>
      <c r="C1380"/>
      <c r="D1380" s="66"/>
      <c r="E1380" s="66"/>
      <c r="F1380" s="66"/>
      <c r="G1380"/>
      <c r="H1380"/>
      <c r="I1380"/>
      <c r="J1380"/>
      <c r="K1380"/>
      <c r="L1380"/>
      <c r="M1380"/>
      <c r="N1380"/>
    </row>
    <row r="1381" spans="1:14" x14ac:dyDescent="0.25">
      <c r="A1381"/>
      <c r="B1381"/>
      <c r="C1381"/>
      <c r="D1381" s="66"/>
      <c r="E1381" s="66"/>
      <c r="F1381" s="66"/>
      <c r="G1381"/>
      <c r="H1381"/>
      <c r="I1381"/>
      <c r="J1381"/>
      <c r="K1381"/>
      <c r="L1381"/>
      <c r="M1381"/>
      <c r="N1381"/>
    </row>
    <row r="1382" spans="1:14" x14ac:dyDescent="0.25">
      <c r="A1382"/>
      <c r="B1382"/>
      <c r="C1382"/>
      <c r="D1382" s="66"/>
      <c r="E1382" s="66"/>
      <c r="F1382" s="66"/>
      <c r="G1382"/>
      <c r="H1382"/>
      <c r="I1382"/>
      <c r="J1382"/>
      <c r="K1382"/>
      <c r="L1382"/>
      <c r="M1382"/>
      <c r="N1382"/>
    </row>
    <row r="1383" spans="1:14" x14ac:dyDescent="0.25">
      <c r="A1383"/>
      <c r="B1383"/>
      <c r="C1383"/>
      <c r="D1383" s="66"/>
      <c r="E1383" s="66"/>
      <c r="F1383" s="66"/>
      <c r="G1383"/>
      <c r="H1383"/>
      <c r="I1383"/>
      <c r="J1383"/>
      <c r="K1383"/>
      <c r="L1383"/>
      <c r="M1383"/>
      <c r="N1383"/>
    </row>
    <row r="1384" spans="1:14" x14ac:dyDescent="0.25">
      <c r="A1384"/>
      <c r="B1384"/>
      <c r="C1384"/>
      <c r="D1384" s="66"/>
      <c r="E1384" s="66"/>
      <c r="F1384" s="66"/>
      <c r="G1384"/>
      <c r="H1384"/>
      <c r="I1384"/>
      <c r="J1384"/>
      <c r="K1384"/>
      <c r="L1384"/>
      <c r="M1384"/>
      <c r="N1384"/>
    </row>
    <row r="1385" spans="1:14" x14ac:dyDescent="0.25">
      <c r="A1385"/>
      <c r="B1385"/>
      <c r="C1385"/>
      <c r="D1385" s="66"/>
      <c r="E1385" s="66"/>
      <c r="F1385" s="66"/>
      <c r="G1385"/>
      <c r="H1385"/>
      <c r="I1385"/>
      <c r="J1385"/>
      <c r="K1385"/>
      <c r="L1385"/>
      <c r="M1385"/>
      <c r="N1385"/>
    </row>
    <row r="1386" spans="1:14" x14ac:dyDescent="0.25">
      <c r="A1386"/>
      <c r="B1386"/>
      <c r="C1386"/>
      <c r="D1386" s="66"/>
      <c r="E1386" s="66"/>
      <c r="F1386" s="66"/>
      <c r="G1386"/>
      <c r="H1386"/>
      <c r="I1386"/>
      <c r="J1386"/>
      <c r="K1386"/>
      <c r="L1386"/>
      <c r="M1386"/>
      <c r="N1386"/>
    </row>
  </sheetData>
  <mergeCells count="1">
    <mergeCell ref="W33:X3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FB117C95E2E43419452F562765EE22B" ma:contentTypeVersion="14" ma:contentTypeDescription="Skapa ett nytt dokument." ma:contentTypeScope="" ma:versionID="334363eccf4555575d3f07c14bec6668">
  <xsd:schema xmlns:xsd="http://www.w3.org/2001/XMLSchema" xmlns:xs="http://www.w3.org/2001/XMLSchema" xmlns:p="http://schemas.microsoft.com/office/2006/metadata/properties" xmlns:ns2="c6ad2808-47fd-4a48-86aa-a728dd0feaa9" xmlns:ns3="b4b2cc40-23a5-410b-b4dc-ecfa7d3779e6" targetNamespace="http://schemas.microsoft.com/office/2006/metadata/properties" ma:root="true" ma:fieldsID="bb7fb3903510618bf4386ae514ae7e49" ns2:_="" ns3:_="">
    <xsd:import namespace="c6ad2808-47fd-4a48-86aa-a728dd0feaa9"/>
    <xsd:import namespace="b4b2cc40-23a5-410b-b4dc-ecfa7d3779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ad2808-47fd-4a48-86aa-a728dd0fea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Bildmarkeringar" ma:readOnly="false" ma:fieldId="{5cf76f15-5ced-4ddc-b409-7134ff3c332f}" ma:taxonomyMulti="true" ma:sspId="c30d1f5e-5be3-4751-a340-93a86c73a4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b2cc40-23a5-410b-b4dc-ecfa7d3779e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6a724dd-67d0-4a53-8b3f-17a26b18fdcd}" ma:internalName="TaxCatchAll" ma:showField="CatchAllData" ma:web="b4b2cc40-23a5-410b-b4dc-ecfa7d3779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4b2cc40-23a5-410b-b4dc-ecfa7d3779e6" xsi:nil="true"/>
    <lcf76f155ced4ddcb4097134ff3c332f xmlns="c6ad2808-47fd-4a48-86aa-a728dd0feaa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B64493-686E-4D88-B54D-AC5E201FE3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ad2808-47fd-4a48-86aa-a728dd0feaa9"/>
    <ds:schemaRef ds:uri="b4b2cc40-23a5-410b-b4dc-ecfa7d3779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F2E1EB8-AF8D-4571-93D3-6B8C4294C9BD}">
  <ds:schemaRefs>
    <ds:schemaRef ds:uri="http://purl.org/dc/terms/"/>
    <ds:schemaRef ds:uri="c6ad2808-47fd-4a48-86aa-a728dd0feaa9"/>
    <ds:schemaRef ds:uri="http://schemas.microsoft.com/office/infopath/2007/PartnerControls"/>
    <ds:schemaRef ds:uri="http://purl.org/dc/dcmitype/"/>
    <ds:schemaRef ds:uri="http://purl.org/dc/elements/1.1/"/>
    <ds:schemaRef ds:uri="http://schemas.microsoft.com/office/2006/metadata/properties"/>
    <ds:schemaRef ds:uri="b4b2cc40-23a5-410b-b4dc-ecfa7d3779e6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5DCED18-D421-451E-8949-2D19EA6CD2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Nyckeltal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Löfgren</dc:creator>
  <cp:lastModifiedBy>Philip Löfgren</cp:lastModifiedBy>
  <dcterms:created xsi:type="dcterms:W3CDTF">2022-04-04T18:43:42Z</dcterms:created>
  <dcterms:modified xsi:type="dcterms:W3CDTF">2024-07-11T16:03:47Z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0x0101000FB117C95E2E43419452F562765EE22B</vt:lpwstr>
  </property>
  <property fmtid="{D5CDD505-2E9C-101B-9397-08002B2CF9AE}" pid="3" name="MediaServiceImageTags">
    <vt:lpwstr/>
  </property>
</Properties>
</file>