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gistea.sharepoint.com/sites/Rapportering/Delade dokument/2023 Q3/Rapport/"/>
    </mc:Choice>
  </mc:AlternateContent>
  <xr:revisionPtr revIDLastSave="1557" documentId="8_{98D0E750-4AA7-4C8C-85F5-312F3F405490}" xr6:coauthVersionLast="47" xr6:coauthVersionMax="47" xr10:uidLastSave="{65A387EA-AFD2-4CD5-B129-48E7E8FB19DE}"/>
  <bookViews>
    <workbookView xWindow="38280" yWindow="-285" windowWidth="38640" windowHeight="21240" xr2:uid="{1E439DF1-6D40-4694-9504-6EDE6A9E098D}"/>
  </bookViews>
  <sheets>
    <sheet name="Nyckelt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8" i="2" l="1"/>
  <c r="U38" i="2"/>
  <c r="T38" i="2"/>
  <c r="R38" i="2"/>
  <c r="Q38" i="2"/>
  <c r="R39" i="2"/>
  <c r="Q39" i="2"/>
  <c r="P27" i="2"/>
  <c r="P30" i="2"/>
  <c r="P11" i="2"/>
  <c r="P15" i="2" s="1"/>
  <c r="P20" i="2" s="1"/>
  <c r="P28" i="2" s="1"/>
  <c r="D52" i="2"/>
  <c r="D46" i="2"/>
  <c r="D41" i="2"/>
  <c r="D35" i="2"/>
  <c r="D30" i="2"/>
  <c r="D25" i="2"/>
  <c r="D20" i="2"/>
  <c r="D15" i="2"/>
  <c r="D9" i="2"/>
  <c r="E19" i="2"/>
  <c r="E20" i="2" s="1"/>
  <c r="Q30" i="2"/>
  <c r="E29" i="2"/>
  <c r="E30" i="2" s="1"/>
  <c r="E34" i="2"/>
  <c r="E35" i="2" s="1"/>
  <c r="E51" i="2"/>
  <c r="E52" i="2" s="1"/>
  <c r="F51" i="2"/>
  <c r="Q11" i="2"/>
  <c r="E46" i="2"/>
  <c r="E41" i="2"/>
  <c r="E25" i="2"/>
  <c r="E15" i="2"/>
  <c r="E9" i="2"/>
  <c r="F46" i="2"/>
  <c r="F41" i="2"/>
  <c r="F9" i="2"/>
  <c r="F52" i="2"/>
  <c r="F34" i="2"/>
  <c r="F35" i="2" s="1"/>
  <c r="F29" i="2"/>
  <c r="F30" i="2" s="1"/>
  <c r="F25" i="2"/>
  <c r="F19" i="2"/>
  <c r="F20" i="2" s="1"/>
  <c r="F15" i="2"/>
  <c r="R30" i="2"/>
  <c r="R11" i="2"/>
  <c r="R15" i="2" s="1"/>
  <c r="P26" i="2" l="1"/>
  <c r="Q26" i="2"/>
  <c r="Q15" i="2"/>
  <c r="R26" i="2"/>
  <c r="R20" i="2"/>
  <c r="R28" i="2" s="1"/>
  <c r="R27" i="2"/>
  <c r="Q20" i="2" l="1"/>
  <c r="Q28" i="2" s="1"/>
  <c r="Q27" i="2"/>
  <c r="U19" i="2"/>
  <c r="V19" i="2"/>
  <c r="W19" i="2"/>
  <c r="Z19" i="2"/>
  <c r="X19" i="2"/>
  <c r="AA19" i="2"/>
  <c r="W39" i="2" l="1"/>
  <c r="U39" i="2"/>
  <c r="T39" i="2"/>
  <c r="G29" i="2" l="1"/>
  <c r="G30" i="2" s="1"/>
  <c r="G34" i="2"/>
  <c r="G35" i="2" s="1"/>
  <c r="G51" i="2"/>
  <c r="G52" i="2" s="1"/>
  <c r="G46" i="2"/>
  <c r="G41" i="2"/>
  <c r="G25" i="2"/>
  <c r="G19" i="2"/>
  <c r="G20" i="2" s="1"/>
  <c r="G15" i="2"/>
  <c r="G9" i="2"/>
  <c r="U11" i="2"/>
  <c r="U15" i="2" s="1"/>
  <c r="W11" i="2"/>
  <c r="W26" i="2" s="1"/>
  <c r="Z11" i="2"/>
  <c r="Z26" i="2" s="1"/>
  <c r="X11" i="2"/>
  <c r="X26" i="2" s="1"/>
  <c r="AA11" i="2"/>
  <c r="AA26" i="2" s="1"/>
  <c r="Y11" i="2"/>
  <c r="Y15" i="2" s="1"/>
  <c r="Y27" i="2" s="1"/>
  <c r="T30" i="2"/>
  <c r="T17" i="2"/>
  <c r="T13" i="2"/>
  <c r="T10" i="2"/>
  <c r="T19" i="2" s="1"/>
  <c r="T7" i="2"/>
  <c r="H28" i="2"/>
  <c r="T11" i="2" l="1"/>
  <c r="T15" i="2" s="1"/>
  <c r="T20" i="2" s="1"/>
  <c r="T28" i="2" s="1"/>
  <c r="Z15" i="2"/>
  <c r="Z27" i="2" s="1"/>
  <c r="Y20" i="2"/>
  <c r="Y28" i="2" s="1"/>
  <c r="W15" i="2"/>
  <c r="W27" i="2" s="1"/>
  <c r="Y26" i="2"/>
  <c r="AA15" i="2"/>
  <c r="X15" i="2"/>
  <c r="U27" i="2"/>
  <c r="U20" i="2"/>
  <c r="U28" i="2" s="1"/>
  <c r="U26" i="2"/>
  <c r="H25" i="2"/>
  <c r="Z20" i="2" l="1"/>
  <c r="Z28" i="2" s="1"/>
  <c r="W20" i="2"/>
  <c r="W28" i="2" s="1"/>
  <c r="T26" i="2"/>
  <c r="T27" i="2"/>
  <c r="X27" i="2"/>
  <c r="X20" i="2"/>
  <c r="X28" i="2" s="1"/>
  <c r="AA27" i="2"/>
  <c r="AA20" i="2"/>
  <c r="AA28" i="2" s="1"/>
  <c r="H52" i="2"/>
  <c r="H41" i="2"/>
  <c r="H9" i="2" l="1"/>
  <c r="H20" i="2" l="1"/>
  <c r="H46" i="2" l="1"/>
  <c r="H35" i="2"/>
  <c r="H30" i="2" l="1"/>
  <c r="H15" i="2" l="1"/>
  <c r="I41" i="2" l="1"/>
  <c r="I35" i="2" l="1"/>
</calcChain>
</file>

<file path=xl/sharedStrings.xml><?xml version="1.0" encoding="utf-8"?>
<sst xmlns="http://schemas.openxmlformats.org/spreadsheetml/2006/main" count="178" uniqueCount="106">
  <si>
    <t>Resultat efter skatt på årsbasis</t>
  </si>
  <si>
    <t>Genomsnittligt eget kapital</t>
  </si>
  <si>
    <t>Räntebärande skulder</t>
  </si>
  <si>
    <t>Likvida medel</t>
  </si>
  <si>
    <t>Fastigheternas verkliga värden</t>
  </si>
  <si>
    <t>Eget kapital</t>
  </si>
  <si>
    <t>Antal utestående stamaktier</t>
  </si>
  <si>
    <t>Hyresintäkter på årsbasis</t>
  </si>
  <si>
    <t>Hyresvärde på årsbasis</t>
  </si>
  <si>
    <t>Genomsnittligt antal utestående aktier</t>
  </si>
  <si>
    <t>Räntebärande tillgångar</t>
  </si>
  <si>
    <t>Balansomslutning</t>
  </si>
  <si>
    <t>A</t>
  </si>
  <si>
    <t>B</t>
  </si>
  <si>
    <t>Avkastning på eget kapital, %</t>
  </si>
  <si>
    <t>A/B</t>
  </si>
  <si>
    <t>C</t>
  </si>
  <si>
    <t>Belåningsgrad, %</t>
  </si>
  <si>
    <t>Eget kapital per stamaktie, kr/aktie</t>
  </si>
  <si>
    <t>(A-B)/C</t>
  </si>
  <si>
    <t>Belåningsgrad vid periodens utgång, %</t>
  </si>
  <si>
    <t>Ekonomisk uthyrningsgrad vid periodens utgång, %</t>
  </si>
  <si>
    <t>Ekonomisk uthyrningsgrad under perioden, %</t>
  </si>
  <si>
    <t>Förvaltningsresultat per stamaktie, kr/aktie</t>
  </si>
  <si>
    <t>Förvaltningsresultat, kr/aktie</t>
  </si>
  <si>
    <t>Resultat per stamaktie, kr/aktie</t>
  </si>
  <si>
    <t>A-B-C</t>
  </si>
  <si>
    <t>Räntebärande nettoskuld, Mkr</t>
  </si>
  <si>
    <t>Soliditet, %</t>
  </si>
  <si>
    <t>Soliditet vid periodens slut, %</t>
  </si>
  <si>
    <t>Substansvärde (NAV) per stamaktie, kr/aktie</t>
  </si>
  <si>
    <t>Uppskjuten skatteskuld</t>
  </si>
  <si>
    <t>Substansvärde (NAV) vid periodens slut, kr/aktie</t>
  </si>
  <si>
    <t>Alternativa nyckeltal &amp; avstämningstabeller</t>
  </si>
  <si>
    <t>-</t>
  </si>
  <si>
    <t>(A+B)/C</t>
  </si>
  <si>
    <t>Återläggning</t>
  </si>
  <si>
    <t xml:space="preserve">   Derivat enligt balansräkning</t>
  </si>
  <si>
    <t xml:space="preserve">   Uppskjuten skatt enligt balansräkningen</t>
  </si>
  <si>
    <t>Avdrag</t>
  </si>
  <si>
    <t xml:space="preserve">   Derivat enligt ovan</t>
  </si>
  <si>
    <t xml:space="preserve">   Uppskjuten skatt i sin helhet</t>
  </si>
  <si>
    <t>Eget kapital enligt balansräkning, Mkr</t>
  </si>
  <si>
    <t xml:space="preserve">   bedömning verklig uppskjuten skatt 5,15%</t>
  </si>
  <si>
    <t>Substansvärde EPRA NRV, Mkr</t>
  </si>
  <si>
    <t>Substansvärde EPRA NTA, Mkr</t>
  </si>
  <si>
    <t>Substansvärde EPRA NDV, Mkr</t>
  </si>
  <si>
    <t xml:space="preserve">   Immateriella tillgångar</t>
  </si>
  <si>
    <t>Epra NRV per aktie, Sek</t>
  </si>
  <si>
    <t>Epra NTA per aktie, Sek</t>
  </si>
  <si>
    <t>Epra NDV per aktie, Sek</t>
  </si>
  <si>
    <t>Resultat efter skatt</t>
  </si>
  <si>
    <t>Antal Utestående stamaktier A och B</t>
  </si>
  <si>
    <t>Förvaltningsresultat</t>
  </si>
  <si>
    <t>Aktuell skatt</t>
  </si>
  <si>
    <t>Genomsnittligt antal aktier</t>
  </si>
  <si>
    <t>Return on equity, %</t>
  </si>
  <si>
    <t>Loan to value, %</t>
  </si>
  <si>
    <t>Equity per ordinary share A and B, SEK</t>
  </si>
  <si>
    <t>Economic occupancy rate, %</t>
  </si>
  <si>
    <t>Equity ratio, %</t>
  </si>
  <si>
    <t>NAV per ordinary share A and B, SEK</t>
  </si>
  <si>
    <t xml:space="preserve">Profit after tax on an annual basis </t>
  </si>
  <si>
    <t>Average of opening and closing equity</t>
  </si>
  <si>
    <t>Interest-bearing liabilities</t>
  </si>
  <si>
    <t>Fair value of the properties</t>
  </si>
  <si>
    <t>Equity</t>
  </si>
  <si>
    <t>Number of ordinary shares outstanding</t>
  </si>
  <si>
    <t>Annual contract value</t>
  </si>
  <si>
    <t>Rental value excluding project properties</t>
  </si>
  <si>
    <t>Profit from property management per ordinary share</t>
  </si>
  <si>
    <t>Profit from property management</t>
  </si>
  <si>
    <t>Average number of outstanding shares</t>
  </si>
  <si>
    <t>Earnings per ordinary share, SEK/share</t>
  </si>
  <si>
    <t>Profit after tax</t>
  </si>
  <si>
    <t>Interest-bearing net debt, MSEK</t>
  </si>
  <si>
    <t>Interest-bearing assets</t>
  </si>
  <si>
    <t>Alternative key ratios &amp; definitions</t>
  </si>
  <si>
    <t>Balance sheet total</t>
  </si>
  <si>
    <t>Deferred tax</t>
  </si>
  <si>
    <t>Number of outstanding shares</t>
  </si>
  <si>
    <t>EPRA EPS</t>
  </si>
  <si>
    <t>IFRS equity</t>
  </si>
  <si>
    <t>Net fair value on financial derivatives</t>
  </si>
  <si>
    <t>EPRA Net Reinstatement Value (NRV)</t>
  </si>
  <si>
    <t>Deferred tax as per balance sheet</t>
  </si>
  <si>
    <t>Estimated real tax liability</t>
  </si>
  <si>
    <t>Intangible assets</t>
  </si>
  <si>
    <t>EPRA Net Tangible Assets (NTA)</t>
  </si>
  <si>
    <t xml:space="preserve">Financial derivatives </t>
  </si>
  <si>
    <t>Deduction</t>
  </si>
  <si>
    <t>EPRA Net Disposal Value (NDV)</t>
  </si>
  <si>
    <t>Current tax</t>
  </si>
  <si>
    <t>Cash and cash equivalents</t>
  </si>
  <si>
    <t>Reversal</t>
  </si>
  <si>
    <t>Epra EPS / Epra Earnings per share</t>
  </si>
  <si>
    <t>EPRA NRV per share, SEK</t>
  </si>
  <si>
    <t>EPRA NTV per share, SEK</t>
  </si>
  <si>
    <t>EPRA NDV per share, SEK</t>
  </si>
  <si>
    <t>Jan - Jul</t>
  </si>
  <si>
    <t>Jan - Mar</t>
  </si>
  <si>
    <t>Jan - Sep</t>
  </si>
  <si>
    <t>Jan-Sep</t>
  </si>
  <si>
    <t>Jul-Sep</t>
  </si>
  <si>
    <t>Oct-Sep (R12)</t>
  </si>
  <si>
    <t>Net Asset Value EPRA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</si>
</sst>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Border="0"/>
  </cellStyleXfs>
  <cellXfs count="7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9" fontId="2" fillId="2" borderId="0" xfId="1" applyFont="1" applyFill="1"/>
    <xf numFmtId="164" fontId="2" fillId="2" borderId="0" xfId="1" applyNumberFormat="1" applyFont="1" applyFill="1"/>
    <xf numFmtId="3" fontId="0" fillId="2" borderId="0" xfId="0" applyNumberFormat="1" applyFill="1"/>
    <xf numFmtId="3" fontId="0" fillId="2" borderId="1" xfId="0" applyNumberFormat="1" applyFill="1" applyBorder="1"/>
    <xf numFmtId="165" fontId="2" fillId="2" borderId="0" xfId="0" applyNumberFormat="1" applyFont="1" applyFill="1"/>
    <xf numFmtId="14" fontId="2" fillId="2" borderId="0" xfId="0" applyNumberFormat="1" applyFont="1" applyFill="1"/>
    <xf numFmtId="0" fontId="0" fillId="2" borderId="0" xfId="0" applyFill="1" applyAlignment="1">
      <alignment horizontal="center"/>
    </xf>
    <xf numFmtId="1" fontId="0" fillId="2" borderId="1" xfId="0" applyNumberFormat="1" applyFill="1" applyBorder="1"/>
    <xf numFmtId="0" fontId="0" fillId="2" borderId="0" xfId="0" applyFill="1" applyAlignment="1">
      <alignment horizontal="right"/>
    </xf>
    <xf numFmtId="1" fontId="0" fillId="2" borderId="0" xfId="0" applyNumberFormat="1" applyFill="1"/>
    <xf numFmtId="0" fontId="3" fillId="2" borderId="0" xfId="0" applyFont="1" applyFill="1"/>
    <xf numFmtId="164" fontId="2" fillId="2" borderId="0" xfId="1" applyNumberFormat="1" applyFont="1" applyFill="1" applyBorder="1"/>
    <xf numFmtId="3" fontId="2" fillId="2" borderId="0" xfId="0" applyNumberFormat="1" applyFont="1" applyFill="1"/>
    <xf numFmtId="0" fontId="4" fillId="2" borderId="0" xfId="0" applyFont="1" applyFill="1"/>
    <xf numFmtId="0" fontId="2" fillId="2" borderId="2" xfId="0" applyFont="1" applyFill="1" applyBorder="1"/>
    <xf numFmtId="0" fontId="0" fillId="2" borderId="3" xfId="0" applyFill="1" applyBorder="1"/>
    <xf numFmtId="3" fontId="0" fillId="2" borderId="3" xfId="0" applyNumberFormat="1" applyFill="1" applyBorder="1"/>
    <xf numFmtId="3" fontId="0" fillId="3" borderId="0" xfId="0" applyNumberFormat="1" applyFill="1"/>
    <xf numFmtId="3" fontId="0" fillId="2" borderId="3" xfId="0" applyNumberFormat="1" applyFill="1" applyBorder="1" applyAlignment="1">
      <alignment horizontal="right"/>
    </xf>
    <xf numFmtId="3" fontId="2" fillId="2" borderId="2" xfId="0" applyNumberFormat="1" applyFont="1" applyFill="1" applyBorder="1"/>
    <xf numFmtId="3" fontId="0" fillId="2" borderId="0" xfId="0" applyNumberFormat="1" applyFill="1" applyAlignment="1">
      <alignment horizontal="right"/>
    </xf>
    <xf numFmtId="1" fontId="0" fillId="3" borderId="1" xfId="0" applyNumberFormat="1" applyFill="1" applyBorder="1"/>
    <xf numFmtId="164" fontId="2" fillId="3" borderId="0" xfId="1" applyNumberFormat="1" applyFont="1" applyFill="1"/>
    <xf numFmtId="165" fontId="2" fillId="3" borderId="0" xfId="0" applyNumberFormat="1" applyFont="1" applyFill="1"/>
    <xf numFmtId="3" fontId="2" fillId="3" borderId="0" xfId="0" applyNumberFormat="1" applyFont="1" applyFill="1"/>
    <xf numFmtId="3" fontId="0" fillId="3" borderId="1" xfId="0" applyNumberFormat="1" applyFill="1" applyBorder="1"/>
    <xf numFmtId="165" fontId="0" fillId="2" borderId="0" xfId="0" applyNumberFormat="1" applyFill="1"/>
    <xf numFmtId="0" fontId="0" fillId="3" borderId="0" xfId="0" applyFill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0" fillId="2" borderId="5" xfId="0" applyNumberFormat="1" applyFill="1" applyBorder="1"/>
    <xf numFmtId="0" fontId="2" fillId="2" borderId="4" xfId="0" applyFont="1" applyFill="1" applyBorder="1"/>
    <xf numFmtId="165" fontId="0" fillId="2" borderId="4" xfId="0" applyNumberFormat="1" applyFill="1" applyBorder="1"/>
    <xf numFmtId="0" fontId="2" fillId="2" borderId="3" xfId="0" applyFont="1" applyFill="1" applyBorder="1"/>
    <xf numFmtId="165" fontId="0" fillId="2" borderId="3" xfId="0" applyNumberFormat="1" applyFill="1" applyBorder="1"/>
    <xf numFmtId="0" fontId="0" fillId="2" borderId="4" xfId="0" applyFill="1" applyBorder="1"/>
    <xf numFmtId="1" fontId="0" fillId="2" borderId="4" xfId="0" applyNumberFormat="1" applyFill="1" applyBorder="1"/>
    <xf numFmtId="1" fontId="5" fillId="3" borderId="0" xfId="0" applyNumberFormat="1" applyFont="1" applyFill="1"/>
    <xf numFmtId="1" fontId="5" fillId="3" borderId="1" xfId="0" applyNumberFormat="1" applyFont="1" applyFill="1" applyBorder="1"/>
    <xf numFmtId="164" fontId="6" fillId="3" borderId="0" xfId="1" applyNumberFormat="1" applyFont="1" applyFill="1" applyBorder="1"/>
    <xf numFmtId="3" fontId="0" fillId="0" borderId="0" xfId="0" applyNumberFormat="1"/>
    <xf numFmtId="3" fontId="5" fillId="2" borderId="3" xfId="0" applyNumberFormat="1" applyFont="1" applyFill="1" applyBorder="1" applyAlignment="1">
      <alignment horizontal="right"/>
    </xf>
    <xf numFmtId="1" fontId="0" fillId="3" borderId="0" xfId="0" applyNumberFormat="1" applyFill="1"/>
    <xf numFmtId="0" fontId="5" fillId="2" borderId="0" xfId="0" applyFont="1" applyFill="1"/>
    <xf numFmtId="2" fontId="2" fillId="3" borderId="0" xfId="0" applyNumberFormat="1" applyFont="1" applyFill="1"/>
    <xf numFmtId="2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0" borderId="0" xfId="0" applyFont="1"/>
    <xf numFmtId="0" fontId="0" fillId="2" borderId="0" xfId="0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2" fillId="2" borderId="6" xfId="0" applyFont="1" applyFill="1" applyBorder="1"/>
    <xf numFmtId="0" fontId="0" fillId="2" borderId="1" xfId="0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2" borderId="5" xfId="0" applyFont="1" applyFill="1" applyBorder="1"/>
    <xf numFmtId="0" fontId="8" fillId="2" borderId="0" xfId="0" applyFont="1" applyFill="1"/>
    <xf numFmtId="1" fontId="0" fillId="2" borderId="1" xfId="0" applyNumberFormat="1" applyFill="1" applyBorder="1" applyAlignment="1">
      <alignment horizontal="right"/>
    </xf>
    <xf numFmtId="0" fontId="0" fillId="2" borderId="6" xfId="0" applyFill="1" applyBorder="1"/>
    <xf numFmtId="1" fontId="0" fillId="2" borderId="6" xfId="0" applyNumberFormat="1" applyFill="1" applyBorder="1" applyAlignment="1">
      <alignment horizontal="right"/>
    </xf>
    <xf numFmtId="0" fontId="8" fillId="2" borderId="3" xfId="0" applyFont="1" applyFill="1" applyBorder="1"/>
    <xf numFmtId="9" fontId="2" fillId="3" borderId="0" xfId="1" applyFont="1" applyFill="1"/>
    <xf numFmtId="14" fontId="2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8" fillId="2" borderId="3" xfId="0" applyNumberFormat="1" applyFont="1" applyFill="1" applyBorder="1"/>
    <xf numFmtId="1" fontId="0" fillId="2" borderId="3" xfId="0" applyNumberFormat="1" applyFill="1" applyBorder="1"/>
  </cellXfs>
  <cellStyles count="3">
    <cellStyle name="Normal" xfId="0" builtinId="0"/>
    <cellStyle name="Normal 2" xfId="2" xr:uid="{5794D730-6657-400C-BB1E-ADC2B4D7C4D6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8FEB-61CF-48AB-A4F1-72D5F47570E1}">
  <dimension ref="A1:AF1383"/>
  <sheetViews>
    <sheetView showGridLines="0" tabSelected="1" zoomScale="85" zoomScaleNormal="85" workbookViewId="0">
      <selection activeCell="N42" sqref="N42"/>
    </sheetView>
  </sheetViews>
  <sheetFormatPr defaultRowHeight="15" x14ac:dyDescent="0.25"/>
  <cols>
    <col min="1" max="1" width="8.7109375" style="1" customWidth="1"/>
    <col min="2" max="2" width="51.140625" style="1" customWidth="1"/>
    <col min="3" max="3" width="58.5703125" style="1" customWidth="1"/>
    <col min="4" max="11" width="18.140625" style="1" customWidth="1"/>
    <col min="14" max="15" width="44.42578125" style="1" customWidth="1"/>
    <col min="16" max="17" width="14.5703125" style="1" customWidth="1"/>
    <col min="18" max="18" width="14.28515625" style="1" customWidth="1"/>
    <col min="19" max="19" width="1.140625" style="1" customWidth="1"/>
    <col min="20" max="21" width="14.42578125" style="1" customWidth="1"/>
    <col min="22" max="22" width="1.140625" style="1" customWidth="1"/>
    <col min="23" max="27" width="14.42578125" style="1" customWidth="1"/>
    <col min="28" max="29" width="16.7109375" bestFit="1" customWidth="1"/>
  </cols>
  <sheetData>
    <row r="1" spans="1:27" ht="21" x14ac:dyDescent="0.35">
      <c r="A1" s="16" t="s">
        <v>33</v>
      </c>
      <c r="C1" s="16" t="s">
        <v>77</v>
      </c>
      <c r="D1" s="16"/>
      <c r="E1" s="16"/>
    </row>
    <row r="2" spans="1:27" ht="21" x14ac:dyDescent="0.35">
      <c r="A2" s="16"/>
      <c r="C2" s="16"/>
      <c r="D2" s="16"/>
      <c r="E2" s="16"/>
    </row>
    <row r="3" spans="1:27" ht="21" x14ac:dyDescent="0.35">
      <c r="A3" s="16"/>
      <c r="C3" s="16"/>
      <c r="D3" s="16"/>
      <c r="E3" s="16"/>
    </row>
    <row r="4" spans="1:27" x14ac:dyDescent="0.25">
      <c r="D4" s="67" t="s">
        <v>101</v>
      </c>
      <c r="E4" s="67" t="s">
        <v>99</v>
      </c>
      <c r="F4" s="67" t="s">
        <v>100</v>
      </c>
    </row>
    <row r="5" spans="1:27" ht="21" x14ac:dyDescent="0.35">
      <c r="D5" s="11">
        <v>45199</v>
      </c>
      <c r="E5" s="11">
        <v>45107</v>
      </c>
      <c r="F5" s="11">
        <v>45016</v>
      </c>
      <c r="G5" s="11">
        <v>44926</v>
      </c>
      <c r="H5" s="11">
        <v>44834</v>
      </c>
      <c r="I5" s="11">
        <v>44742</v>
      </c>
      <c r="J5" s="11">
        <v>44651</v>
      </c>
      <c r="K5" s="11">
        <v>44561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1"/>
      <c r="Y5" s="11"/>
      <c r="Z5" s="11"/>
      <c r="AA5" s="11"/>
    </row>
    <row r="6" spans="1:27" ht="21" x14ac:dyDescent="0.35">
      <c r="B6" s="2" t="s">
        <v>14</v>
      </c>
      <c r="C6" s="2" t="s">
        <v>56</v>
      </c>
      <c r="D6" s="4"/>
      <c r="N6" s="19" t="s">
        <v>105</v>
      </c>
      <c r="O6" s="19"/>
      <c r="P6" s="11">
        <v>45199</v>
      </c>
      <c r="Q6" s="11">
        <v>45107</v>
      </c>
      <c r="R6" s="11">
        <v>45016</v>
      </c>
      <c r="S6" s="11"/>
      <c r="T6" s="11">
        <v>44926</v>
      </c>
      <c r="U6" s="11">
        <v>44834</v>
      </c>
      <c r="V6" s="11"/>
      <c r="W6" s="11">
        <v>44742</v>
      </c>
      <c r="X6" s="11">
        <v>44651</v>
      </c>
      <c r="Y6" s="11">
        <v>44561</v>
      </c>
      <c r="Z6" s="11">
        <v>44377</v>
      </c>
      <c r="AA6" s="11">
        <v>44286</v>
      </c>
    </row>
    <row r="7" spans="1:27" x14ac:dyDescent="0.25">
      <c r="A7" s="1" t="s">
        <v>12</v>
      </c>
      <c r="B7" s="1" t="s">
        <v>0</v>
      </c>
      <c r="C7" s="53" t="s">
        <v>62</v>
      </c>
      <c r="D7" s="47">
        <v>116.5</v>
      </c>
      <c r="E7" s="1">
        <v>30.6</v>
      </c>
      <c r="F7" s="1">
        <v>12</v>
      </c>
      <c r="G7" s="1">
        <v>-49</v>
      </c>
      <c r="H7" s="1">
        <v>217.4</v>
      </c>
      <c r="I7" s="1">
        <v>504</v>
      </c>
      <c r="J7" s="1">
        <v>620</v>
      </c>
      <c r="K7" s="1">
        <v>293</v>
      </c>
      <c r="N7" s="21" t="s">
        <v>42</v>
      </c>
      <c r="O7" s="21" t="s">
        <v>82</v>
      </c>
      <c r="P7" s="21">
        <v>2608</v>
      </c>
      <c r="Q7" s="22">
        <v>2114</v>
      </c>
      <c r="R7" s="22">
        <v>2099.9</v>
      </c>
      <c r="S7" s="22"/>
      <c r="T7" s="22">
        <f>1866926754/1000000</f>
        <v>1866.9267540000001</v>
      </c>
      <c r="U7" s="22">
        <v>1876.195262</v>
      </c>
      <c r="V7" s="22"/>
      <c r="W7" s="22">
        <v>1817.226044</v>
      </c>
      <c r="X7" s="8">
        <v>1212</v>
      </c>
      <c r="Y7" s="8">
        <v>1049</v>
      </c>
      <c r="Z7" s="22">
        <v>624</v>
      </c>
      <c r="AA7" s="22">
        <v>493</v>
      </c>
    </row>
    <row r="8" spans="1:27" x14ac:dyDescent="0.25">
      <c r="A8" s="3" t="s">
        <v>13</v>
      </c>
      <c r="B8" s="3" t="s">
        <v>1</v>
      </c>
      <c r="C8" s="56" t="s">
        <v>63</v>
      </c>
      <c r="D8" s="31">
        <v>2236</v>
      </c>
      <c r="E8" s="9">
        <v>1989</v>
      </c>
      <c r="F8" s="9">
        <v>1982</v>
      </c>
      <c r="G8" s="9">
        <v>1870</v>
      </c>
      <c r="H8" s="9">
        <v>1847</v>
      </c>
      <c r="I8" s="9">
        <v>1434</v>
      </c>
      <c r="J8" s="9">
        <v>1130.5</v>
      </c>
      <c r="K8" s="9">
        <v>759.5</v>
      </c>
      <c r="N8" s="65" t="s">
        <v>36</v>
      </c>
      <c r="O8" s="65" t="s">
        <v>94</v>
      </c>
      <c r="P8" s="71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x14ac:dyDescent="0.25">
      <c r="A9" s="2" t="s">
        <v>15</v>
      </c>
      <c r="B9" s="2" t="s">
        <v>14</v>
      </c>
      <c r="C9" s="2" t="s">
        <v>56</v>
      </c>
      <c r="D9" s="28">
        <f>D7/D8</f>
        <v>5.210196779964222E-2</v>
      </c>
      <c r="E9" s="7">
        <f>E7/E8</f>
        <v>1.5384615384615385E-2</v>
      </c>
      <c r="F9" s="7">
        <f>F7/F8</f>
        <v>6.0544904137235112E-3</v>
      </c>
      <c r="G9" s="7">
        <f>G7/G8</f>
        <v>-2.6203208556149733E-2</v>
      </c>
      <c r="H9" s="7">
        <f>H7/H8</f>
        <v>0.11770438548998376</v>
      </c>
      <c r="I9" s="7">
        <v>0.33300000000000002</v>
      </c>
      <c r="J9" s="7">
        <v>0.54800000000000004</v>
      </c>
      <c r="K9" s="7">
        <v>0.38500000000000001</v>
      </c>
      <c r="N9" s="21" t="s">
        <v>37</v>
      </c>
      <c r="O9" s="21" t="s">
        <v>83</v>
      </c>
      <c r="P9" s="72">
        <v>-36.700000000000003</v>
      </c>
      <c r="Q9" s="46">
        <v>-28</v>
      </c>
      <c r="R9" s="46">
        <v>-7.8</v>
      </c>
      <c r="S9" s="46"/>
      <c r="T9" s="46">
        <v>-9.6999999999999993</v>
      </c>
      <c r="U9" s="46">
        <v>-10.6</v>
      </c>
      <c r="V9" s="46"/>
      <c r="W9" s="24">
        <v>-2</v>
      </c>
      <c r="X9" s="24">
        <v>0</v>
      </c>
      <c r="Y9" s="24" t="s">
        <v>34</v>
      </c>
      <c r="Z9" s="24" t="s">
        <v>34</v>
      </c>
      <c r="AA9" s="24" t="s">
        <v>34</v>
      </c>
    </row>
    <row r="10" spans="1:27" x14ac:dyDescent="0.25">
      <c r="D10" s="4"/>
      <c r="N10" s="1" t="s">
        <v>38</v>
      </c>
      <c r="O10" s="1" t="s">
        <v>85</v>
      </c>
      <c r="P10" s="15">
        <v>206</v>
      </c>
      <c r="Q10" s="8">
        <v>187</v>
      </c>
      <c r="R10" s="8">
        <v>185.1</v>
      </c>
      <c r="S10" s="8"/>
      <c r="T10" s="8">
        <f>185041351/1000000</f>
        <v>185.04135099999999</v>
      </c>
      <c r="U10" s="8">
        <v>166.4</v>
      </c>
      <c r="V10" s="8"/>
      <c r="W10" s="8">
        <v>156</v>
      </c>
      <c r="X10" s="8">
        <v>128</v>
      </c>
      <c r="Y10" s="8">
        <v>90</v>
      </c>
      <c r="Z10" s="8">
        <v>37</v>
      </c>
      <c r="AA10" s="8">
        <v>15</v>
      </c>
    </row>
    <row r="11" spans="1:27" x14ac:dyDescent="0.25">
      <c r="B11" s="2" t="s">
        <v>17</v>
      </c>
      <c r="C11" s="2" t="s">
        <v>57</v>
      </c>
      <c r="D11" s="4"/>
      <c r="N11" s="20" t="s">
        <v>44</v>
      </c>
      <c r="O11" s="20" t="s">
        <v>84</v>
      </c>
      <c r="P11" s="25">
        <f>SUM(P7:P10)</f>
        <v>2777.3</v>
      </c>
      <c r="Q11" s="25">
        <f>SUM(Q7:Q10)</f>
        <v>2273</v>
      </c>
      <c r="R11" s="25">
        <f>SUM(R7:R10)</f>
        <v>2277.1999999999998</v>
      </c>
      <c r="S11" s="25"/>
      <c r="T11" s="25">
        <f>SUM(T7:T10)</f>
        <v>2042.2681050000001</v>
      </c>
      <c r="U11" s="25">
        <f t="shared" ref="U11:W11" si="0">SUM(U7:U10)</f>
        <v>2031.9952620000001</v>
      </c>
      <c r="V11" s="25"/>
      <c r="W11" s="25">
        <f t="shared" si="0"/>
        <v>1971.226044</v>
      </c>
      <c r="X11" s="25">
        <f>SUM(X7:X10)</f>
        <v>1340</v>
      </c>
      <c r="Y11" s="25">
        <f>SUM(Y7:Y10)</f>
        <v>1139</v>
      </c>
      <c r="Z11" s="25">
        <f>SUM(Z7:Z10)</f>
        <v>661</v>
      </c>
      <c r="AA11" s="25">
        <f>SUM(AA7:AA10)</f>
        <v>508</v>
      </c>
    </row>
    <row r="12" spans="1:27" x14ac:dyDescent="0.25">
      <c r="A12" s="1" t="s">
        <v>12</v>
      </c>
      <c r="B12" s="1" t="s">
        <v>2</v>
      </c>
      <c r="C12" s="1" t="s">
        <v>64</v>
      </c>
      <c r="D12" s="23">
        <v>2596</v>
      </c>
      <c r="E12" s="8">
        <v>2624</v>
      </c>
      <c r="F12" s="8">
        <v>2672</v>
      </c>
      <c r="G12" s="8">
        <v>2605</v>
      </c>
      <c r="H12" s="8">
        <v>2428</v>
      </c>
      <c r="I12" s="8">
        <v>2328</v>
      </c>
      <c r="J12" s="8">
        <v>1812</v>
      </c>
      <c r="K12" s="8">
        <v>1686</v>
      </c>
      <c r="N12" s="60" t="s">
        <v>39</v>
      </c>
      <c r="O12" s="60" t="s">
        <v>90</v>
      </c>
      <c r="P12" s="60"/>
      <c r="Q12" s="34"/>
      <c r="R12" s="34"/>
      <c r="S12" s="34"/>
      <c r="T12" s="34"/>
      <c r="U12" s="34"/>
      <c r="V12" s="34"/>
      <c r="W12" s="34"/>
      <c r="X12" s="35"/>
      <c r="Y12" s="35"/>
      <c r="Z12" s="34"/>
      <c r="AA12" s="34"/>
    </row>
    <row r="13" spans="1:27" x14ac:dyDescent="0.25">
      <c r="A13" s="1" t="s">
        <v>13</v>
      </c>
      <c r="B13" s="1" t="s">
        <v>3</v>
      </c>
      <c r="C13" t="s">
        <v>93</v>
      </c>
      <c r="D13" s="4">
        <v>465</v>
      </c>
      <c r="E13" s="8">
        <v>29</v>
      </c>
      <c r="F13" s="8">
        <v>62</v>
      </c>
      <c r="G13" s="8">
        <v>52</v>
      </c>
      <c r="H13" s="8">
        <v>130</v>
      </c>
      <c r="I13" s="8">
        <v>130</v>
      </c>
      <c r="J13" s="8">
        <v>72</v>
      </c>
      <c r="K13" s="8">
        <v>218</v>
      </c>
      <c r="N13" s="21" t="s">
        <v>47</v>
      </c>
      <c r="O13" s="21" t="s">
        <v>87</v>
      </c>
      <c r="P13" s="21">
        <v>-1</v>
      </c>
      <c r="Q13" s="24">
        <v>-1</v>
      </c>
      <c r="R13" s="24">
        <v>-1.4</v>
      </c>
      <c r="S13" s="24"/>
      <c r="T13" s="24">
        <f>-1488265/1000000</f>
        <v>-1.4882649999999999</v>
      </c>
      <c r="U13" s="24">
        <v>-2</v>
      </c>
      <c r="V13" s="24"/>
      <c r="W13" s="24">
        <v>-1.6</v>
      </c>
      <c r="X13" s="22">
        <v>-1</v>
      </c>
      <c r="Y13" s="22">
        <v>-1</v>
      </c>
      <c r="Z13" s="24">
        <v>0</v>
      </c>
      <c r="AA13" s="24" t="s">
        <v>34</v>
      </c>
    </row>
    <row r="14" spans="1:27" x14ac:dyDescent="0.25">
      <c r="A14" s="3" t="s">
        <v>16</v>
      </c>
      <c r="B14" s="3" t="s">
        <v>4</v>
      </c>
      <c r="C14" s="56" t="s">
        <v>65</v>
      </c>
      <c r="D14" s="31">
        <v>4996</v>
      </c>
      <c r="E14" s="9">
        <v>4918</v>
      </c>
      <c r="F14" s="9">
        <v>4927</v>
      </c>
      <c r="G14" s="9">
        <v>4623</v>
      </c>
      <c r="H14" s="9">
        <v>4348</v>
      </c>
      <c r="I14" s="9">
        <v>4185</v>
      </c>
      <c r="J14" s="9">
        <v>3075</v>
      </c>
      <c r="K14" s="9">
        <v>2607</v>
      </c>
      <c r="N14" s="1" t="s">
        <v>43</v>
      </c>
      <c r="O14" s="1" t="s">
        <v>86</v>
      </c>
      <c r="P14" s="1">
        <v>-172</v>
      </c>
      <c r="Q14" s="45">
        <v>-168</v>
      </c>
      <c r="R14" s="45">
        <v>-168.6</v>
      </c>
      <c r="S14" s="45"/>
      <c r="T14" s="45">
        <v>-162.30000000000001</v>
      </c>
      <c r="U14" s="45">
        <v>-151</v>
      </c>
      <c r="V14" s="45"/>
      <c r="W14" s="8">
        <v>-148.04</v>
      </c>
      <c r="X14" s="8">
        <v>-105</v>
      </c>
      <c r="Y14" s="8">
        <v>-89</v>
      </c>
      <c r="Z14" s="8">
        <v>-42.4</v>
      </c>
      <c r="AA14" s="8">
        <v>-31</v>
      </c>
    </row>
    <row r="15" spans="1:27" x14ac:dyDescent="0.25">
      <c r="A15" s="2" t="s">
        <v>19</v>
      </c>
      <c r="B15" s="2" t="s">
        <v>20</v>
      </c>
      <c r="C15" s="2" t="s">
        <v>57</v>
      </c>
      <c r="D15" s="28">
        <f>(D12-D13)/D14</f>
        <v>0.42654123298638913</v>
      </c>
      <c r="E15" s="7">
        <f>(E12-E13)/E14</f>
        <v>0.52765351769011792</v>
      </c>
      <c r="F15" s="7">
        <f>(F12-F13)/F14</f>
        <v>0.52973411812461946</v>
      </c>
      <c r="G15" s="7">
        <f>(G12-G13)/G14</f>
        <v>0.55223880597014929</v>
      </c>
      <c r="H15" s="7">
        <f>(H12-H13)/H14</f>
        <v>0.52851885924563013</v>
      </c>
      <c r="I15" s="7">
        <v>0.52500000000000002</v>
      </c>
      <c r="J15" s="7">
        <v>0.56599999999999995</v>
      </c>
      <c r="K15" s="7">
        <v>0.56299999999999994</v>
      </c>
      <c r="N15" s="20" t="s">
        <v>45</v>
      </c>
      <c r="O15" s="20" t="s">
        <v>88</v>
      </c>
      <c r="P15" s="25">
        <f>SUM(P11:P14)</f>
        <v>2604.3000000000002</v>
      </c>
      <c r="Q15" s="25">
        <f>SUM(Q11:Q14)</f>
        <v>2104</v>
      </c>
      <c r="R15" s="25">
        <f>SUM(R11:R14)</f>
        <v>2107.1999999999998</v>
      </c>
      <c r="S15" s="25"/>
      <c r="T15" s="25">
        <f>SUM(T11:T14)</f>
        <v>1878.4798400000002</v>
      </c>
      <c r="U15" s="25">
        <f>SUM(U11:U14)</f>
        <v>1878.9952620000001</v>
      </c>
      <c r="V15" s="25"/>
      <c r="W15" s="25">
        <f t="shared" ref="W15" si="1">SUM(W11:W14)</f>
        <v>1821.5860440000001</v>
      </c>
      <c r="X15" s="25">
        <f>SUM(X11:X14)</f>
        <v>1234</v>
      </c>
      <c r="Y15" s="25">
        <f>SUM(Y11:Y14)</f>
        <v>1049</v>
      </c>
      <c r="Z15" s="25">
        <f>SUM(Z11:Z14)</f>
        <v>618.6</v>
      </c>
      <c r="AA15" s="25">
        <f>SUM(AA11:AA14)</f>
        <v>477</v>
      </c>
    </row>
    <row r="16" spans="1:27" x14ac:dyDescent="0.25">
      <c r="D16" s="4"/>
      <c r="N16" s="61" t="s">
        <v>36</v>
      </c>
      <c r="O16" s="61" t="s">
        <v>94</v>
      </c>
      <c r="P16" s="61"/>
      <c r="Q16" s="26"/>
      <c r="R16" s="26"/>
      <c r="S16" s="26"/>
      <c r="T16" s="26"/>
      <c r="U16" s="26"/>
      <c r="V16" s="26"/>
      <c r="W16" s="26"/>
      <c r="X16" s="8"/>
      <c r="Y16" s="8"/>
      <c r="Z16" s="26"/>
      <c r="AA16" s="26"/>
    </row>
    <row r="17" spans="1:27" x14ac:dyDescent="0.25">
      <c r="B17" s="2" t="s">
        <v>18</v>
      </c>
      <c r="C17" s="2" t="s">
        <v>58</v>
      </c>
      <c r="D17" s="4"/>
      <c r="N17" s="21" t="s">
        <v>47</v>
      </c>
      <c r="O17" s="21" t="s">
        <v>87</v>
      </c>
      <c r="P17" s="21">
        <v>1</v>
      </c>
      <c r="Q17" s="24">
        <v>1</v>
      </c>
      <c r="R17" s="24">
        <v>1.4</v>
      </c>
      <c r="S17" s="24"/>
      <c r="T17" s="24">
        <f>1488265/1000000</f>
        <v>1.4882649999999999</v>
      </c>
      <c r="U17" s="24">
        <v>2</v>
      </c>
      <c r="V17" s="24"/>
      <c r="W17" s="24" t="s">
        <v>34</v>
      </c>
      <c r="X17" s="24">
        <v>1</v>
      </c>
      <c r="Y17" s="24">
        <v>1</v>
      </c>
      <c r="Z17" s="24" t="s">
        <v>34</v>
      </c>
      <c r="AA17" s="24" t="s">
        <v>34</v>
      </c>
    </row>
    <row r="18" spans="1:27" x14ac:dyDescent="0.25">
      <c r="A18" s="1" t="s">
        <v>12</v>
      </c>
      <c r="B18" s="1" t="s">
        <v>5</v>
      </c>
      <c r="C18" s="1" t="s">
        <v>66</v>
      </c>
      <c r="D18" s="23">
        <v>2608</v>
      </c>
      <c r="E18" s="8">
        <v>2114</v>
      </c>
      <c r="F18" s="8">
        <v>2099</v>
      </c>
      <c r="G18" s="8">
        <v>1867</v>
      </c>
      <c r="H18" s="8">
        <v>1876</v>
      </c>
      <c r="I18" s="8">
        <v>1817</v>
      </c>
      <c r="J18" s="8">
        <v>1212</v>
      </c>
      <c r="K18" s="8">
        <v>1049</v>
      </c>
      <c r="N18" s="21" t="s">
        <v>40</v>
      </c>
      <c r="O18" s="21" t="s">
        <v>89</v>
      </c>
      <c r="P18" s="21">
        <v>37</v>
      </c>
      <c r="Q18" s="24">
        <v>28</v>
      </c>
      <c r="R18" s="24">
        <v>7.8</v>
      </c>
      <c r="S18" s="24"/>
      <c r="T18" s="24">
        <v>10</v>
      </c>
      <c r="U18" s="24">
        <v>11</v>
      </c>
      <c r="V18" s="24"/>
      <c r="W18" s="24">
        <v>2</v>
      </c>
      <c r="X18" s="24">
        <v>0</v>
      </c>
      <c r="Y18" s="24" t="s">
        <v>34</v>
      </c>
      <c r="Z18" s="24" t="s">
        <v>34</v>
      </c>
      <c r="AA18" s="24" t="s">
        <v>34</v>
      </c>
    </row>
    <row r="19" spans="1:27" x14ac:dyDescent="0.25">
      <c r="A19" s="3" t="s">
        <v>13</v>
      </c>
      <c r="B19" s="3" t="s">
        <v>6</v>
      </c>
      <c r="C19" s="3" t="s">
        <v>67</v>
      </c>
      <c r="D19" s="43">
        <v>209</v>
      </c>
      <c r="E19" s="9">
        <f>139470079/1000000</f>
        <v>139.470079</v>
      </c>
      <c r="F19" s="9">
        <f>139</f>
        <v>139</v>
      </c>
      <c r="G19" s="9">
        <f>121054/1000</f>
        <v>121.054</v>
      </c>
      <c r="H19" s="9">
        <v>120.854</v>
      </c>
      <c r="I19" s="9">
        <v>120.854</v>
      </c>
      <c r="J19" s="9">
        <v>97.141000000000005</v>
      </c>
      <c r="K19" s="9">
        <v>96.286000000000001</v>
      </c>
      <c r="N19" s="1" t="s">
        <v>41</v>
      </c>
      <c r="O19" s="1" t="s">
        <v>85</v>
      </c>
      <c r="P19" s="1">
        <v>-34</v>
      </c>
      <c r="Q19" s="45">
        <v>-19</v>
      </c>
      <c r="R19" s="45">
        <v>-16.5</v>
      </c>
      <c r="S19" s="45"/>
      <c r="T19" s="45">
        <f>-T14-T10</f>
        <v>-22.74135099999998</v>
      </c>
      <c r="U19" s="45">
        <f t="shared" ref="U19:W19" si="2">-U14-U10</f>
        <v>-15.400000000000006</v>
      </c>
      <c r="V19" s="45">
        <f t="shared" si="2"/>
        <v>0</v>
      </c>
      <c r="W19" s="45">
        <f t="shared" si="2"/>
        <v>-7.960000000000008</v>
      </c>
      <c r="X19" s="45">
        <f>-X14-X10</f>
        <v>-23</v>
      </c>
      <c r="Y19" s="8">
        <v>-1</v>
      </c>
      <c r="Z19" s="45">
        <f>-Z14-Z10</f>
        <v>5.3999999999999986</v>
      </c>
      <c r="AA19" s="45">
        <f>-AA14-AA10</f>
        <v>16</v>
      </c>
    </row>
    <row r="20" spans="1:27" x14ac:dyDescent="0.25">
      <c r="A20" s="2" t="s">
        <v>15</v>
      </c>
      <c r="B20" s="2" t="s">
        <v>18</v>
      </c>
      <c r="C20" s="2" t="s">
        <v>58</v>
      </c>
      <c r="D20" s="29">
        <f>D18/D19</f>
        <v>12.47846889952153</v>
      </c>
      <c r="E20" s="10">
        <f>E18/E19</f>
        <v>15.157372930146545</v>
      </c>
      <c r="F20" s="10">
        <f>F18/F19</f>
        <v>15.100719424460431</v>
      </c>
      <c r="G20" s="10">
        <f>G18/G19</f>
        <v>15.422869132783717</v>
      </c>
      <c r="H20" s="10">
        <f>H18/H19</f>
        <v>15.522862296655468</v>
      </c>
      <c r="I20" s="10">
        <v>15.042899999999999</v>
      </c>
      <c r="J20" s="10">
        <v>12.5</v>
      </c>
      <c r="K20" s="10">
        <v>10.9</v>
      </c>
      <c r="N20" s="20" t="s">
        <v>46</v>
      </c>
      <c r="O20" s="20" t="s">
        <v>91</v>
      </c>
      <c r="P20" s="25">
        <f>SUM(P15:P19)</f>
        <v>2608.3000000000002</v>
      </c>
      <c r="Q20" s="25">
        <f>SUM(Q15:Q19)</f>
        <v>2114</v>
      </c>
      <c r="R20" s="25">
        <f>SUM(R15:R19)</f>
        <v>2099.9</v>
      </c>
      <c r="S20" s="25"/>
      <c r="T20" s="25">
        <f>SUM(T15:T19)</f>
        <v>1867.2267540000003</v>
      </c>
      <c r="U20" s="25">
        <f>SUM(U15:U19)</f>
        <v>1876.595262</v>
      </c>
      <c r="V20" s="25"/>
      <c r="W20" s="25">
        <f t="shared" ref="W20" si="3">SUM(W15:W19)</f>
        <v>1815.6260440000001</v>
      </c>
      <c r="X20" s="25">
        <f>SUM(X15:X19)</f>
        <v>1212</v>
      </c>
      <c r="Y20" s="25">
        <f>SUM(Y15:Y19)</f>
        <v>1049</v>
      </c>
      <c r="Z20" s="25">
        <f>SUM(Z15:Z19)</f>
        <v>624</v>
      </c>
      <c r="AA20" s="25">
        <f>SUM(AA15:AA19)</f>
        <v>493</v>
      </c>
    </row>
    <row r="21" spans="1:27" x14ac:dyDescent="0.25">
      <c r="D21" s="4"/>
      <c r="N21" s="20"/>
      <c r="O21" s="20"/>
      <c r="P21" s="20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x14ac:dyDescent="0.25">
      <c r="B22" s="2" t="s">
        <v>21</v>
      </c>
      <c r="C22" s="2" t="s">
        <v>59</v>
      </c>
      <c r="D22" s="4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x14ac:dyDescent="0.25">
      <c r="A23" s="1" t="s">
        <v>12</v>
      </c>
      <c r="B23" s="1" t="s">
        <v>7</v>
      </c>
      <c r="C23" s="1" t="s">
        <v>68</v>
      </c>
      <c r="D23" s="42">
        <v>315</v>
      </c>
      <c r="E23" s="15">
        <v>317</v>
      </c>
      <c r="F23" s="15">
        <v>311</v>
      </c>
      <c r="G23" s="15">
        <v>292.39999999999998</v>
      </c>
      <c r="H23" s="15">
        <v>251.5</v>
      </c>
      <c r="I23" s="15">
        <v>245.024</v>
      </c>
      <c r="J23" s="15">
        <v>177.74699999999999</v>
      </c>
      <c r="K23" s="15">
        <v>146.762</v>
      </c>
    </row>
    <row r="24" spans="1:27" x14ac:dyDescent="0.25">
      <c r="A24" s="3" t="s">
        <v>13</v>
      </c>
      <c r="B24" s="3" t="s">
        <v>8</v>
      </c>
      <c r="C24" s="56" t="s">
        <v>69</v>
      </c>
      <c r="D24" s="43">
        <v>327</v>
      </c>
      <c r="E24" s="3">
        <v>329.1</v>
      </c>
      <c r="F24" s="3">
        <v>323</v>
      </c>
      <c r="G24" s="3">
        <v>298</v>
      </c>
      <c r="H24" s="3">
        <v>254</v>
      </c>
      <c r="I24" s="3">
        <v>247</v>
      </c>
      <c r="J24" s="3">
        <v>179</v>
      </c>
      <c r="K24" s="3">
        <v>154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 t="s">
        <v>15</v>
      </c>
      <c r="B25" s="2" t="s">
        <v>22</v>
      </c>
      <c r="C25" s="2" t="s">
        <v>59</v>
      </c>
      <c r="D25" s="44">
        <f>D23/D24</f>
        <v>0.96330275229357798</v>
      </c>
      <c r="E25" s="17">
        <f>E23/E24</f>
        <v>0.96323305986022478</v>
      </c>
      <c r="F25" s="17">
        <f>F23/F24</f>
        <v>0.96284829721362231</v>
      </c>
      <c r="G25" s="17">
        <f>G23/G24</f>
        <v>0.98120805369127506</v>
      </c>
      <c r="H25" s="17">
        <f>H23/H24</f>
        <v>0.99015748031496065</v>
      </c>
      <c r="I25" s="17">
        <v>0.99199999999999999</v>
      </c>
      <c r="J25" s="17">
        <v>0.99299999999999988</v>
      </c>
      <c r="K25" s="17">
        <v>0.95299999999999996</v>
      </c>
      <c r="N25" s="2"/>
      <c r="O25" s="2"/>
      <c r="P25" s="2"/>
    </row>
    <row r="26" spans="1:27" x14ac:dyDescent="0.25">
      <c r="D26" s="4"/>
      <c r="N26" s="36" t="s">
        <v>48</v>
      </c>
      <c r="O26" s="36" t="s">
        <v>96</v>
      </c>
      <c r="P26" s="37">
        <f>P11/P30</f>
        <v>13.275487839642624</v>
      </c>
      <c r="Q26" s="37">
        <f>Q11/Q30</f>
        <v>16.2974023984026</v>
      </c>
      <c r="R26" s="37">
        <f>R11/R30</f>
        <v>16.327516384356532</v>
      </c>
      <c r="S26" s="37"/>
      <c r="T26" s="37">
        <f>T11/T30</f>
        <v>16.870719720124903</v>
      </c>
      <c r="U26" s="37">
        <f>U11/U30</f>
        <v>16.813636801429826</v>
      </c>
      <c r="V26" s="37"/>
      <c r="W26" s="37">
        <f t="shared" ref="W26" si="4">W11/W30</f>
        <v>16.310805136776608</v>
      </c>
      <c r="X26" s="37">
        <f>X11/X30</f>
        <v>13.79438136317312</v>
      </c>
      <c r="Y26" s="37">
        <f>Y11/Y30</f>
        <v>11.828973195276719</v>
      </c>
      <c r="Z26" s="37">
        <f>Z11/Z30</f>
        <v>8.6227138720029224</v>
      </c>
      <c r="AA26" s="37">
        <f>AA11/AA30</f>
        <v>7.066056500632885</v>
      </c>
    </row>
    <row r="27" spans="1:27" x14ac:dyDescent="0.25">
      <c r="B27" s="2" t="s">
        <v>23</v>
      </c>
      <c r="C27" s="2" t="s">
        <v>70</v>
      </c>
      <c r="D27" s="4"/>
      <c r="N27" s="38" t="s">
        <v>49</v>
      </c>
      <c r="O27" s="36" t="s">
        <v>97</v>
      </c>
      <c r="P27" s="39">
        <f>P15/P30</f>
        <v>12.448548223375683</v>
      </c>
      <c r="Q27" s="39">
        <f>Q15/Q30</f>
        <v>15.085672963589559</v>
      </c>
      <c r="R27" s="39">
        <f>R15/R30</f>
        <v>15.108616952887793</v>
      </c>
      <c r="S27" s="39"/>
      <c r="T27" s="39">
        <f>T15/T30</f>
        <v>15.517701521634974</v>
      </c>
      <c r="U27" s="39">
        <f>U15/U30</f>
        <v>15.547646432885962</v>
      </c>
      <c r="V27" s="39"/>
      <c r="W27" s="39">
        <f t="shared" ref="W27" si="5">W15/W30</f>
        <v>15.07261690965959</v>
      </c>
      <c r="X27" s="39">
        <f>X15/X30</f>
        <v>12.703184031459424</v>
      </c>
      <c r="Y27" s="39">
        <f>Y15/Y30</f>
        <v>10.894286990206565</v>
      </c>
      <c r="Z27" s="39">
        <f>Z15/Z30</f>
        <v>8.069607868715595</v>
      </c>
      <c r="AA27" s="39">
        <f>AA15/AA30</f>
        <v>6.6348601393737914</v>
      </c>
    </row>
    <row r="28" spans="1:27" x14ac:dyDescent="0.25">
      <c r="A28" s="1" t="s">
        <v>12</v>
      </c>
      <c r="B28" s="48" t="s">
        <v>53</v>
      </c>
      <c r="C28" s="48" t="s">
        <v>71</v>
      </c>
      <c r="D28" s="47">
        <v>81.599999999999994</v>
      </c>
      <c r="E28" s="1">
        <v>52</v>
      </c>
      <c r="F28" s="1">
        <v>24</v>
      </c>
      <c r="G28" s="1">
        <v>21</v>
      </c>
      <c r="H28" s="1">
        <f>21.56</f>
        <v>21.56</v>
      </c>
      <c r="I28" s="1">
        <v>18</v>
      </c>
      <c r="J28" s="1">
        <v>13</v>
      </c>
      <c r="K28" s="1">
        <v>18</v>
      </c>
      <c r="N28" s="38" t="s">
        <v>50</v>
      </c>
      <c r="O28" s="36" t="s">
        <v>98</v>
      </c>
      <c r="P28" s="39">
        <f>P20/P30</f>
        <v>12.467668214503243</v>
      </c>
      <c r="Q28" s="39">
        <f>Q20/Q30</f>
        <v>15.157372930146545</v>
      </c>
      <c r="R28" s="39">
        <f>R20/R30</f>
        <v>15.056275977301198</v>
      </c>
      <c r="S28" s="39"/>
      <c r="T28" s="39">
        <f>T20/T30</f>
        <v>15.424742296826212</v>
      </c>
      <c r="U28" s="39">
        <f>U20/U30</f>
        <v>15.527787760438216</v>
      </c>
      <c r="V28" s="39"/>
      <c r="W28" s="39">
        <f t="shared" ref="W28" si="6">W20/W30</f>
        <v>15.023301206414352</v>
      </c>
      <c r="X28" s="39">
        <f>X20/X30</f>
        <v>12.476709113556582</v>
      </c>
      <c r="Y28" s="39">
        <f>Y20/Y30</f>
        <v>10.894286990206565</v>
      </c>
      <c r="Z28" s="39">
        <f>Z20/Z30</f>
        <v>8.1400506144172819</v>
      </c>
      <c r="AA28" s="39">
        <f>AA20/AA30</f>
        <v>6.8574131000236465</v>
      </c>
    </row>
    <row r="29" spans="1:27" x14ac:dyDescent="0.25">
      <c r="A29" s="3" t="s">
        <v>13</v>
      </c>
      <c r="B29" s="3" t="s">
        <v>9</v>
      </c>
      <c r="C29" s="3" t="s">
        <v>72</v>
      </c>
      <c r="D29" s="27">
        <v>157</v>
      </c>
      <c r="E29" s="13">
        <f>139470079/1000000</f>
        <v>139.470079</v>
      </c>
      <c r="F29" s="13">
        <f>125658/1000</f>
        <v>125.658</v>
      </c>
      <c r="G29" s="13">
        <f>121004/1000</f>
        <v>121.004</v>
      </c>
      <c r="H29" s="13">
        <v>120.854</v>
      </c>
      <c r="I29" s="13">
        <v>113.104</v>
      </c>
      <c r="J29" s="13">
        <v>96.745999999999995</v>
      </c>
      <c r="K29" s="13">
        <v>85.180999999999997</v>
      </c>
    </row>
    <row r="30" spans="1:27" x14ac:dyDescent="0.25">
      <c r="A30" s="2" t="s">
        <v>15</v>
      </c>
      <c r="B30" s="2" t="s">
        <v>24</v>
      </c>
      <c r="C30" s="2" t="s">
        <v>70</v>
      </c>
      <c r="D30" s="29">
        <f>D28/D29</f>
        <v>0.5197452229299363</v>
      </c>
      <c r="E30" s="10">
        <f>E28/E29</f>
        <v>0.37283982609631994</v>
      </c>
      <c r="F30" s="10">
        <f>F28/F29</f>
        <v>0.19099460440242563</v>
      </c>
      <c r="G30" s="10">
        <f>G28/G29</f>
        <v>0.17354798188489637</v>
      </c>
      <c r="H30" s="10">
        <f>H28/H29</f>
        <v>0.17839707415559269</v>
      </c>
      <c r="I30" s="10">
        <v>0.159</v>
      </c>
      <c r="J30" s="10">
        <v>0.1</v>
      </c>
      <c r="K30" s="10">
        <v>0.2</v>
      </c>
      <c r="N30" s="40" t="s">
        <v>52</v>
      </c>
      <c r="O30" s="40" t="s">
        <v>80</v>
      </c>
      <c r="P30" s="41">
        <f>209205118/1000000</f>
        <v>209.205118</v>
      </c>
      <c r="Q30" s="41">
        <f>139470079/1000000</f>
        <v>139.470079</v>
      </c>
      <c r="R30" s="41">
        <f>139470079/1000000</f>
        <v>139.470079</v>
      </c>
      <c r="S30" s="41"/>
      <c r="T30" s="41">
        <f>121054/1000</f>
        <v>121.054</v>
      </c>
      <c r="U30" s="41">
        <v>120.854</v>
      </c>
      <c r="V30" s="41"/>
      <c r="W30" s="41">
        <v>120.854</v>
      </c>
      <c r="X30" s="41">
        <v>97.141000000000005</v>
      </c>
      <c r="Y30" s="41">
        <v>96.289000000000001</v>
      </c>
      <c r="Z30" s="41">
        <v>76.658000000000001</v>
      </c>
      <c r="AA30" s="41">
        <v>71.893000000000001</v>
      </c>
    </row>
    <row r="31" spans="1:27" x14ac:dyDescent="0.25">
      <c r="D31" s="4"/>
      <c r="X31" s="32"/>
      <c r="Y31" s="32"/>
      <c r="Z31" s="32"/>
      <c r="AA31" s="32"/>
    </row>
    <row r="32" spans="1:27" x14ac:dyDescent="0.25">
      <c r="B32" s="2" t="s">
        <v>25</v>
      </c>
      <c r="C32" s="2" t="s">
        <v>73</v>
      </c>
      <c r="D32" s="4"/>
      <c r="X32" s="32"/>
      <c r="Y32" s="32"/>
      <c r="Z32" s="32"/>
      <c r="AA32" s="32"/>
    </row>
    <row r="33" spans="1:32" x14ac:dyDescent="0.25">
      <c r="A33" s="1" t="s">
        <v>12</v>
      </c>
      <c r="B33" s="1" t="s">
        <v>51</v>
      </c>
      <c r="C33" s="1" t="s">
        <v>74</v>
      </c>
      <c r="D33" s="47">
        <v>87.3</v>
      </c>
      <c r="E33" s="1">
        <v>15</v>
      </c>
      <c r="F33" s="1">
        <v>3</v>
      </c>
      <c r="G33" s="1">
        <v>-10</v>
      </c>
      <c r="H33" s="1">
        <v>54.36</v>
      </c>
      <c r="I33" s="1">
        <v>126</v>
      </c>
      <c r="J33" s="1">
        <v>155</v>
      </c>
      <c r="K33" s="1">
        <v>317</v>
      </c>
      <c r="Q33" s="69" t="s">
        <v>102</v>
      </c>
      <c r="R33" s="70"/>
      <c r="T33" s="69" t="s">
        <v>103</v>
      </c>
      <c r="U33" s="70"/>
      <c r="V33" s="59"/>
      <c r="W33" s="68" t="s">
        <v>104</v>
      </c>
      <c r="X33" s="32"/>
      <c r="Y33" s="32"/>
      <c r="Z33" s="32"/>
      <c r="AA33" s="32"/>
    </row>
    <row r="34" spans="1:32" x14ac:dyDescent="0.25">
      <c r="A34" s="3" t="s">
        <v>13</v>
      </c>
      <c r="B34" s="3" t="s">
        <v>9</v>
      </c>
      <c r="C34" s="3" t="s">
        <v>72</v>
      </c>
      <c r="D34" s="27">
        <v>154.6</v>
      </c>
      <c r="E34" s="13">
        <f>139470079/1000000</f>
        <v>139.470079</v>
      </c>
      <c r="F34" s="13">
        <f>125658/1000</f>
        <v>125.658</v>
      </c>
      <c r="G34" s="13">
        <f>121004/1000</f>
        <v>121.004</v>
      </c>
      <c r="H34" s="13">
        <v>120.854</v>
      </c>
      <c r="I34" s="13">
        <v>113.104</v>
      </c>
      <c r="J34" s="13">
        <v>96.745999999999995</v>
      </c>
      <c r="K34" s="13">
        <v>85.180999999999997</v>
      </c>
      <c r="Q34" s="51">
        <v>2023</v>
      </c>
      <c r="R34" s="51">
        <v>2022</v>
      </c>
      <c r="S34" s="51"/>
      <c r="T34" s="51">
        <v>2023</v>
      </c>
      <c r="U34" s="51">
        <v>2022</v>
      </c>
      <c r="V34" s="51"/>
      <c r="W34" s="51">
        <v>2023</v>
      </c>
      <c r="X34" s="32"/>
      <c r="Y34" s="32"/>
      <c r="Z34" s="32"/>
      <c r="AA34" s="32"/>
    </row>
    <row r="35" spans="1:32" ht="18" customHeight="1" x14ac:dyDescent="0.35">
      <c r="A35" s="2" t="s">
        <v>15</v>
      </c>
      <c r="B35" s="2" t="s">
        <v>25</v>
      </c>
      <c r="C35" s="2" t="s">
        <v>73</v>
      </c>
      <c r="D35" s="49">
        <f>D33/D34</f>
        <v>0.56468305304010347</v>
      </c>
      <c r="E35" s="50">
        <f>E33/E34</f>
        <v>0.1075499498354769</v>
      </c>
      <c r="F35" s="50">
        <f>F33/F34</f>
        <v>2.3874325550303204E-2</v>
      </c>
      <c r="G35" s="50">
        <f>G33/G34</f>
        <v>-8.264189613566493E-2</v>
      </c>
      <c r="H35" s="50">
        <f>H33/H34</f>
        <v>0.44979893094146656</v>
      </c>
      <c r="I35" s="50">
        <f>I33/I34</f>
        <v>1.1140189560050926</v>
      </c>
      <c r="J35" s="50">
        <v>1.6</v>
      </c>
      <c r="K35" s="50">
        <v>3.7</v>
      </c>
      <c r="N35" s="19" t="s">
        <v>81</v>
      </c>
      <c r="O35" s="19"/>
      <c r="P35" s="19"/>
      <c r="Q35" s="51"/>
      <c r="R35" s="51"/>
      <c r="S35" s="51"/>
      <c r="T35" s="51"/>
      <c r="U35" s="51"/>
      <c r="V35" s="51"/>
      <c r="W35" s="51"/>
      <c r="X35" s="32"/>
      <c r="Y35" s="32"/>
      <c r="Z35" s="32"/>
      <c r="AA35" s="32"/>
    </row>
    <row r="36" spans="1:32" x14ac:dyDescent="0.25">
      <c r="D36" s="4"/>
      <c r="N36" s="63" t="s">
        <v>53</v>
      </c>
      <c r="O36" s="63" t="s">
        <v>71</v>
      </c>
      <c r="P36" s="63"/>
      <c r="Q36" s="64">
        <v>81.599999999999994</v>
      </c>
      <c r="R36" s="64">
        <v>52.5</v>
      </c>
      <c r="S36" s="64"/>
      <c r="T36" s="64">
        <v>29.5</v>
      </c>
      <c r="U36" s="64">
        <v>21.5</v>
      </c>
      <c r="V36" s="64"/>
      <c r="W36" s="64">
        <v>102</v>
      </c>
      <c r="X36" s="32"/>
      <c r="Y36" s="32"/>
      <c r="Z36" s="32"/>
      <c r="AA36" s="32"/>
    </row>
    <row r="37" spans="1:32" x14ac:dyDescent="0.25">
      <c r="B37" s="2" t="s">
        <v>27</v>
      </c>
      <c r="C37" s="2" t="s">
        <v>75</v>
      </c>
      <c r="D37" s="4"/>
      <c r="N37" s="3" t="s">
        <v>54</v>
      </c>
      <c r="O37" s="56" t="s">
        <v>92</v>
      </c>
      <c r="P37" s="56"/>
      <c r="Q37" s="62">
        <v>-5.0999999999999996</v>
      </c>
      <c r="R37" s="62">
        <v>-4</v>
      </c>
      <c r="S37" s="62"/>
      <c r="T37" s="62">
        <v>-2.5</v>
      </c>
      <c r="U37" s="62">
        <v>-1.9</v>
      </c>
      <c r="V37" s="62"/>
      <c r="W37" s="62">
        <v>-4.0999999999999996</v>
      </c>
      <c r="X37" s="32"/>
      <c r="Y37" s="32"/>
      <c r="Z37" s="32"/>
      <c r="AA37" s="32"/>
    </row>
    <row r="38" spans="1:32" x14ac:dyDescent="0.25">
      <c r="A38" s="1" t="s">
        <v>12</v>
      </c>
      <c r="B38" s="1" t="s">
        <v>2</v>
      </c>
      <c r="C38" s="1" t="s">
        <v>64</v>
      </c>
      <c r="D38" s="23">
        <v>2596</v>
      </c>
      <c r="E38" s="8">
        <v>2624</v>
      </c>
      <c r="F38" s="8">
        <v>2672</v>
      </c>
      <c r="G38" s="8">
        <v>2605</v>
      </c>
      <c r="H38" s="8">
        <v>2429</v>
      </c>
      <c r="I38" s="8">
        <v>2328</v>
      </c>
      <c r="J38" s="8">
        <v>1812</v>
      </c>
      <c r="K38" s="8">
        <v>1686</v>
      </c>
      <c r="N38" s="52" t="s">
        <v>55</v>
      </c>
      <c r="O38" s="52" t="s">
        <v>72</v>
      </c>
      <c r="P38" s="52"/>
      <c r="Q38" s="57">
        <f>140918776.3/1000000</f>
        <v>140.91877630000002</v>
      </c>
      <c r="R38" s="57">
        <f>110482440.4/1000000</f>
        <v>110.4824404</v>
      </c>
      <c r="S38" s="57"/>
      <c r="T38" s="57">
        <f>156903838.75/1000000</f>
        <v>156.90383875000001</v>
      </c>
      <c r="U38" s="57">
        <f>120854057/1000000</f>
        <v>120.854057</v>
      </c>
      <c r="V38" s="57"/>
      <c r="W38" s="57">
        <f>136319225.7/1000000</f>
        <v>136.31922569999998</v>
      </c>
      <c r="X38" s="32"/>
      <c r="AB38" s="1"/>
      <c r="AC38" s="1"/>
      <c r="AD38" s="1"/>
      <c r="AE38" s="1"/>
      <c r="AF38" s="1"/>
    </row>
    <row r="39" spans="1:32" x14ac:dyDescent="0.25">
      <c r="A39" s="1" t="s">
        <v>13</v>
      </c>
      <c r="B39" s="1" t="s">
        <v>10</v>
      </c>
      <c r="C39" s="1" t="s">
        <v>76</v>
      </c>
      <c r="D39" s="33" t="s">
        <v>34</v>
      </c>
      <c r="E39" s="14" t="s">
        <v>34</v>
      </c>
      <c r="F39" s="14" t="s">
        <v>34</v>
      </c>
      <c r="G39" s="14" t="s">
        <v>34</v>
      </c>
      <c r="H39" s="14" t="s">
        <v>34</v>
      </c>
      <c r="I39" s="14" t="s">
        <v>34</v>
      </c>
      <c r="J39" s="14" t="s">
        <v>34</v>
      </c>
      <c r="K39" s="1">
        <v>10</v>
      </c>
      <c r="N39" s="55" t="s">
        <v>95</v>
      </c>
      <c r="O39" s="55"/>
      <c r="P39" s="55"/>
      <c r="Q39" s="58">
        <f>(Q36+Q37)/Q38</f>
        <v>0.54286591190048528</v>
      </c>
      <c r="R39" s="58">
        <f>(R36+R37)/R38</f>
        <v>0.43898378624156459</v>
      </c>
      <c r="S39" s="58"/>
      <c r="T39" s="58">
        <f>(T36+T37)/T38</f>
        <v>0.17207991987385329</v>
      </c>
      <c r="U39" s="58">
        <f>(U36+U37)/U38</f>
        <v>0.16217908183256108</v>
      </c>
      <c r="V39" s="58"/>
      <c r="W39" s="58">
        <f>(W36+W37)/W38</f>
        <v>0.71816722474238659</v>
      </c>
      <c r="X39" s="32"/>
      <c r="AB39" s="1"/>
      <c r="AC39" s="1"/>
      <c r="AD39" s="1"/>
      <c r="AE39" s="1"/>
      <c r="AF39" s="1"/>
    </row>
    <row r="40" spans="1:32" x14ac:dyDescent="0.25">
      <c r="A40" s="3" t="s">
        <v>16</v>
      </c>
      <c r="B40" s="3" t="s">
        <v>3</v>
      </c>
      <c r="C40" s="3" t="s">
        <v>93</v>
      </c>
      <c r="D40" s="5">
        <v>465</v>
      </c>
      <c r="E40" s="3">
        <v>29</v>
      </c>
      <c r="F40" s="3">
        <v>62</v>
      </c>
      <c r="G40" s="3">
        <v>52</v>
      </c>
      <c r="H40" s="3">
        <v>130</v>
      </c>
      <c r="I40" s="3">
        <v>130</v>
      </c>
      <c r="J40" s="3">
        <v>72</v>
      </c>
      <c r="K40" s="3">
        <v>218</v>
      </c>
      <c r="X40" s="32"/>
      <c r="Y40" s="53"/>
      <c r="AB40" s="1"/>
      <c r="AC40" s="1"/>
      <c r="AD40" s="1"/>
      <c r="AE40" s="1"/>
      <c r="AF40" s="1"/>
    </row>
    <row r="41" spans="1:32" x14ac:dyDescent="0.25">
      <c r="A41" s="2" t="s">
        <v>26</v>
      </c>
      <c r="B41" s="2" t="s">
        <v>27</v>
      </c>
      <c r="C41" s="2" t="s">
        <v>75</v>
      </c>
      <c r="D41" s="30">
        <f>D38-D40</f>
        <v>2131</v>
      </c>
      <c r="E41" s="18">
        <f>E38-E40</f>
        <v>2595</v>
      </c>
      <c r="F41" s="18">
        <f>F38-F40</f>
        <v>2610</v>
      </c>
      <c r="G41" s="18">
        <f>G38-G40</f>
        <v>2553</v>
      </c>
      <c r="H41" s="18">
        <f>H38-H40</f>
        <v>2299</v>
      </c>
      <c r="I41" s="18">
        <f>I38-I40</f>
        <v>2198</v>
      </c>
      <c r="J41" s="18">
        <v>1740</v>
      </c>
      <c r="K41" s="18">
        <v>1458</v>
      </c>
      <c r="R41" s="54"/>
      <c r="S41" s="54"/>
      <c r="T41" s="54"/>
      <c r="U41" s="54"/>
      <c r="V41" s="54"/>
      <c r="W41" s="54"/>
      <c r="X41" s="32"/>
      <c r="Y41" s="53"/>
      <c r="AB41" s="1"/>
      <c r="AC41" s="1"/>
      <c r="AD41" s="1"/>
      <c r="AE41" s="1"/>
      <c r="AF41" s="1"/>
    </row>
    <row r="42" spans="1:32" x14ac:dyDescent="0.25">
      <c r="D42" s="4"/>
      <c r="R42" s="54"/>
      <c r="S42" s="54"/>
      <c r="T42" s="54"/>
      <c r="U42" s="54"/>
      <c r="V42" s="54"/>
      <c r="W42" s="54"/>
      <c r="X42" s="32"/>
      <c r="Y42" s="53"/>
      <c r="AB42" s="1"/>
      <c r="AC42" s="1"/>
      <c r="AD42" s="1"/>
      <c r="AE42" s="1"/>
      <c r="AF42" s="1"/>
    </row>
    <row r="43" spans="1:32" x14ac:dyDescent="0.25">
      <c r="B43" s="2" t="s">
        <v>28</v>
      </c>
      <c r="C43" s="2" t="s">
        <v>60</v>
      </c>
      <c r="D43" s="23"/>
      <c r="AB43" s="1"/>
      <c r="AC43" s="1"/>
      <c r="AD43" s="1"/>
      <c r="AE43" s="1"/>
      <c r="AF43" s="1"/>
    </row>
    <row r="44" spans="1:32" x14ac:dyDescent="0.25">
      <c r="A44" s="1" t="s">
        <v>12</v>
      </c>
      <c r="B44" s="1" t="s">
        <v>5</v>
      </c>
      <c r="C44" s="1" t="s">
        <v>66</v>
      </c>
      <c r="D44" s="23">
        <v>2608</v>
      </c>
      <c r="E44" s="8">
        <v>2114</v>
      </c>
      <c r="F44" s="8">
        <v>2099</v>
      </c>
      <c r="G44" s="8">
        <v>1864</v>
      </c>
      <c r="H44" s="8">
        <v>1876.2</v>
      </c>
      <c r="I44" s="8">
        <v>1817</v>
      </c>
      <c r="J44" s="8">
        <v>1212</v>
      </c>
      <c r="K44" s="8">
        <v>1049</v>
      </c>
      <c r="X44" s="32"/>
      <c r="AB44" s="1"/>
      <c r="AC44" s="1"/>
      <c r="AD44" s="1"/>
      <c r="AE44" s="1"/>
      <c r="AF44" s="1"/>
    </row>
    <row r="45" spans="1:32" x14ac:dyDescent="0.25">
      <c r="A45" s="3" t="s">
        <v>13</v>
      </c>
      <c r="B45" s="3" t="s">
        <v>11</v>
      </c>
      <c r="C45" s="3" t="s">
        <v>78</v>
      </c>
      <c r="D45" s="31">
        <v>5587</v>
      </c>
      <c r="E45" s="9">
        <v>5107</v>
      </c>
      <c r="F45" s="9">
        <v>5121</v>
      </c>
      <c r="G45" s="9">
        <v>4814.8</v>
      </c>
      <c r="H45" s="9">
        <v>4592.5</v>
      </c>
      <c r="I45" s="9">
        <v>4423</v>
      </c>
      <c r="J45" s="9">
        <v>3265</v>
      </c>
      <c r="K45" s="9">
        <v>2911</v>
      </c>
      <c r="AB45" s="1"/>
      <c r="AC45" s="1"/>
      <c r="AD45" s="1"/>
      <c r="AE45" s="1"/>
      <c r="AF45" s="1"/>
    </row>
    <row r="46" spans="1:32" x14ac:dyDescent="0.25">
      <c r="A46" s="2" t="s">
        <v>15</v>
      </c>
      <c r="B46" s="2" t="s">
        <v>29</v>
      </c>
      <c r="C46" s="2" t="s">
        <v>60</v>
      </c>
      <c r="D46" s="66">
        <f>D44/D45</f>
        <v>0.46679792375156615</v>
      </c>
      <c r="E46" s="6">
        <f>E44/E45</f>
        <v>0.41394164871744665</v>
      </c>
      <c r="F46" s="6">
        <f>F44/F45</f>
        <v>0.40988088264010936</v>
      </c>
      <c r="G46" s="6">
        <f>G44/G45</f>
        <v>0.38713965273739304</v>
      </c>
      <c r="H46" s="6">
        <f>H44/H45</f>
        <v>0.40853565596080565</v>
      </c>
      <c r="I46" s="6">
        <v>0.41</v>
      </c>
      <c r="J46" s="6">
        <v>0.37</v>
      </c>
      <c r="K46" s="6">
        <v>0.36</v>
      </c>
      <c r="AB46" s="1"/>
      <c r="AC46" s="1"/>
      <c r="AD46" s="1"/>
      <c r="AE46" s="1"/>
      <c r="AF46" s="1"/>
    </row>
    <row r="47" spans="1:32" x14ac:dyDescent="0.25">
      <c r="D47" s="4"/>
      <c r="AB47" s="1"/>
      <c r="AC47" s="1"/>
      <c r="AD47" s="1"/>
      <c r="AE47" s="1"/>
      <c r="AF47" s="1"/>
    </row>
    <row r="48" spans="1:32" x14ac:dyDescent="0.25">
      <c r="B48" s="2" t="s">
        <v>30</v>
      </c>
      <c r="C48" s="2" t="s">
        <v>61</v>
      </c>
      <c r="D48" s="4"/>
      <c r="AB48" s="1"/>
      <c r="AC48" s="1"/>
      <c r="AD48" s="1"/>
      <c r="AE48" s="1"/>
      <c r="AF48" s="1"/>
    </row>
    <row r="49" spans="1:32" x14ac:dyDescent="0.25">
      <c r="A49" s="1" t="s">
        <v>12</v>
      </c>
      <c r="B49" s="1" t="s">
        <v>5</v>
      </c>
      <c r="C49" s="1" t="s">
        <v>66</v>
      </c>
      <c r="D49" s="23">
        <v>2608</v>
      </c>
      <c r="E49" s="8">
        <v>2114</v>
      </c>
      <c r="F49" s="8">
        <v>2099</v>
      </c>
      <c r="G49" s="8">
        <v>1864</v>
      </c>
      <c r="H49" s="8">
        <v>1876.2</v>
      </c>
      <c r="I49" s="8">
        <v>1817</v>
      </c>
      <c r="J49" s="8">
        <v>1212</v>
      </c>
      <c r="K49" s="8">
        <v>1049</v>
      </c>
      <c r="AB49" s="1"/>
      <c r="AC49" s="1"/>
      <c r="AD49" s="1"/>
      <c r="AE49" s="1"/>
      <c r="AF49" s="1"/>
    </row>
    <row r="50" spans="1:32" x14ac:dyDescent="0.25">
      <c r="A50" s="1" t="s">
        <v>13</v>
      </c>
      <c r="B50" s="1" t="s">
        <v>31</v>
      </c>
      <c r="C50" s="1" t="s">
        <v>79</v>
      </c>
      <c r="D50" s="23">
        <v>206</v>
      </c>
      <c r="E50" s="1">
        <v>187</v>
      </c>
      <c r="F50" s="1">
        <v>185</v>
      </c>
      <c r="G50" s="1">
        <v>185</v>
      </c>
      <c r="H50" s="1">
        <v>166.4</v>
      </c>
      <c r="I50" s="1">
        <v>156</v>
      </c>
      <c r="J50" s="1">
        <v>128</v>
      </c>
      <c r="K50" s="1">
        <v>90</v>
      </c>
      <c r="AB50" s="1"/>
      <c r="AC50" s="1"/>
      <c r="AD50" s="1"/>
      <c r="AE50" s="1"/>
      <c r="AF50" s="1"/>
    </row>
    <row r="51" spans="1:32" x14ac:dyDescent="0.25">
      <c r="A51" s="3" t="s">
        <v>16</v>
      </c>
      <c r="B51" s="3" t="s">
        <v>6</v>
      </c>
      <c r="C51" s="3" t="s">
        <v>80</v>
      </c>
      <c r="D51" s="31">
        <v>209</v>
      </c>
      <c r="E51" s="9">
        <f>139470079/1000000</f>
        <v>139.470079</v>
      </c>
      <c r="F51" s="9">
        <f>139470079/1000000</f>
        <v>139.470079</v>
      </c>
      <c r="G51" s="9">
        <f>121054/1000</f>
        <v>121.054</v>
      </c>
      <c r="H51" s="9">
        <v>120.854</v>
      </c>
      <c r="I51" s="9">
        <v>120.854</v>
      </c>
      <c r="J51" s="9">
        <v>97.140665999999996</v>
      </c>
      <c r="K51" s="9">
        <v>96.289171999999994</v>
      </c>
      <c r="AB51" s="1"/>
      <c r="AC51" s="1"/>
      <c r="AD51" s="1"/>
      <c r="AE51" s="1"/>
      <c r="AF51" s="1"/>
    </row>
    <row r="52" spans="1:32" x14ac:dyDescent="0.25">
      <c r="A52" s="2" t="s">
        <v>35</v>
      </c>
      <c r="B52" s="2" t="s">
        <v>32</v>
      </c>
      <c r="C52" s="2" t="s">
        <v>61</v>
      </c>
      <c r="D52" s="29">
        <f>(D49+D50)/D51</f>
        <v>13.464114832535886</v>
      </c>
      <c r="E52" s="10">
        <f>(E49+E50)/E51</f>
        <v>16.498162304762158</v>
      </c>
      <c r="F52" s="10">
        <f>(F49+F50)/F51</f>
        <v>16.376272361615282</v>
      </c>
      <c r="G52" s="10">
        <f>(G49+G50)/G51</f>
        <v>16.926330398004197</v>
      </c>
      <c r="H52" s="10">
        <f>(H49+H50)/H51</f>
        <v>16.901385142403232</v>
      </c>
      <c r="I52" s="10">
        <v>16.329999999999998</v>
      </c>
      <c r="J52" s="10">
        <v>13.8</v>
      </c>
      <c r="K52" s="10">
        <v>11.8</v>
      </c>
      <c r="AB52" s="1"/>
      <c r="AC52" s="1"/>
      <c r="AD52" s="1"/>
      <c r="AE52" s="1"/>
      <c r="AF52" s="1"/>
    </row>
    <row r="53" spans="1:32" x14ac:dyDescent="0.25">
      <c r="D53" s="14"/>
      <c r="AB53" s="1"/>
      <c r="AC53" s="1"/>
      <c r="AD53" s="1"/>
      <c r="AE53" s="1"/>
      <c r="AF53" s="1"/>
    </row>
    <row r="54" spans="1:32" x14ac:dyDescent="0.25">
      <c r="AB54" s="1"/>
      <c r="AC54" s="1"/>
      <c r="AD54" s="1"/>
      <c r="AE54" s="1"/>
      <c r="AF54" s="1"/>
    </row>
    <row r="55" spans="1:32" x14ac:dyDescent="0.25">
      <c r="AB55" s="1"/>
      <c r="AC55" s="1"/>
      <c r="AD55" s="1"/>
      <c r="AE55" s="1"/>
      <c r="AF55" s="1"/>
    </row>
    <row r="56" spans="1:32" x14ac:dyDescent="0.25">
      <c r="AB56" s="1"/>
      <c r="AC56" s="1"/>
      <c r="AD56" s="1"/>
      <c r="AE56" s="1"/>
      <c r="AF56" s="1"/>
    </row>
    <row r="57" spans="1:32" x14ac:dyDescent="0.25">
      <c r="AB57" s="1"/>
      <c r="AC57" s="1"/>
      <c r="AD57" s="1"/>
      <c r="AE57" s="1"/>
      <c r="AF57" s="1"/>
    </row>
    <row r="59" spans="1:32" x14ac:dyDescent="0.25">
      <c r="A59"/>
      <c r="B59"/>
      <c r="C59"/>
      <c r="D59"/>
      <c r="E59"/>
      <c r="F59"/>
      <c r="G59"/>
      <c r="H59"/>
      <c r="I59"/>
      <c r="J59"/>
      <c r="K59"/>
    </row>
    <row r="60" spans="1:32" x14ac:dyDescent="0.25">
      <c r="A60"/>
      <c r="B60"/>
      <c r="C60"/>
      <c r="D60"/>
      <c r="E60"/>
      <c r="F60"/>
      <c r="G60"/>
      <c r="H60"/>
      <c r="I60"/>
      <c r="J60"/>
      <c r="K60"/>
    </row>
    <row r="61" spans="1:32" x14ac:dyDescent="0.25">
      <c r="A61"/>
      <c r="B61"/>
      <c r="C61"/>
      <c r="D61"/>
      <c r="E61"/>
      <c r="F61"/>
      <c r="G61"/>
      <c r="H61"/>
      <c r="I61"/>
      <c r="J61"/>
      <c r="K61"/>
    </row>
    <row r="62" spans="1:32" x14ac:dyDescent="0.25">
      <c r="A62"/>
      <c r="B62"/>
      <c r="C62"/>
      <c r="D62"/>
      <c r="E62"/>
      <c r="F62"/>
      <c r="G62"/>
      <c r="H62"/>
      <c r="I62"/>
      <c r="J62"/>
      <c r="K62"/>
    </row>
    <row r="63" spans="1:32" x14ac:dyDescent="0.25">
      <c r="A63"/>
      <c r="B63"/>
      <c r="C63"/>
      <c r="D63"/>
      <c r="E63"/>
      <c r="F63"/>
      <c r="G63"/>
      <c r="H63"/>
      <c r="I63"/>
      <c r="J63"/>
      <c r="K63"/>
    </row>
    <row r="64" spans="1:32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26" x14ac:dyDescent="0.25">
      <c r="A81"/>
      <c r="B81"/>
      <c r="C81"/>
      <c r="D81"/>
      <c r="E81"/>
      <c r="F81"/>
      <c r="G81"/>
      <c r="H81"/>
      <c r="I81"/>
      <c r="J81"/>
      <c r="K81"/>
    </row>
    <row r="82" spans="1:26" x14ac:dyDescent="0.25">
      <c r="A82"/>
      <c r="B82"/>
      <c r="C82"/>
      <c r="D82"/>
      <c r="E82"/>
      <c r="F82"/>
      <c r="G82"/>
      <c r="H82"/>
      <c r="I82"/>
      <c r="J82"/>
      <c r="K82"/>
      <c r="X82" s="12"/>
      <c r="Y82" s="12"/>
      <c r="Z82" s="12"/>
    </row>
    <row r="83" spans="1:26" x14ac:dyDescent="0.25">
      <c r="A83"/>
      <c r="B83"/>
      <c r="C83"/>
      <c r="D83"/>
      <c r="E83"/>
      <c r="F83"/>
      <c r="G83"/>
      <c r="H83"/>
      <c r="I83"/>
      <c r="J83"/>
      <c r="K83"/>
    </row>
    <row r="84" spans="1:26" x14ac:dyDescent="0.25">
      <c r="A84"/>
      <c r="B84"/>
      <c r="C84"/>
      <c r="D84"/>
      <c r="E84"/>
      <c r="F84"/>
      <c r="G84"/>
      <c r="H84"/>
      <c r="I84"/>
      <c r="J84"/>
      <c r="K84"/>
    </row>
    <row r="85" spans="1:26" x14ac:dyDescent="0.25">
      <c r="A85"/>
      <c r="B85"/>
      <c r="C85"/>
      <c r="D85"/>
      <c r="E85"/>
      <c r="F85"/>
      <c r="G85"/>
      <c r="H85"/>
      <c r="I85"/>
      <c r="J85"/>
      <c r="K85"/>
    </row>
    <row r="86" spans="1:26" x14ac:dyDescent="0.25">
      <c r="A86"/>
      <c r="B86"/>
      <c r="C86"/>
      <c r="D86"/>
      <c r="E86"/>
      <c r="F86"/>
      <c r="G86"/>
      <c r="H86"/>
      <c r="I86"/>
      <c r="J86"/>
      <c r="K86"/>
    </row>
    <row r="87" spans="1:26" x14ac:dyDescent="0.25">
      <c r="A87"/>
      <c r="B87"/>
      <c r="C87"/>
      <c r="D87"/>
      <c r="E87"/>
      <c r="F87"/>
      <c r="G87"/>
      <c r="H87"/>
      <c r="I87"/>
      <c r="J87"/>
      <c r="K87"/>
    </row>
    <row r="88" spans="1:26" x14ac:dyDescent="0.25">
      <c r="A88"/>
      <c r="B88"/>
      <c r="C88"/>
      <c r="D88"/>
      <c r="E88"/>
      <c r="F88"/>
      <c r="G88"/>
      <c r="H88"/>
      <c r="I88"/>
      <c r="J88"/>
      <c r="K88"/>
    </row>
    <row r="89" spans="1:26" x14ac:dyDescent="0.25">
      <c r="A89"/>
      <c r="B89"/>
      <c r="C89"/>
      <c r="D89"/>
      <c r="E89"/>
      <c r="F89"/>
      <c r="G89"/>
      <c r="H89"/>
      <c r="I89"/>
      <c r="J89"/>
      <c r="K89"/>
    </row>
    <row r="90" spans="1:26" x14ac:dyDescent="0.25">
      <c r="A90"/>
      <c r="B90"/>
      <c r="C90"/>
      <c r="D90"/>
      <c r="E90"/>
      <c r="F90"/>
      <c r="G90"/>
      <c r="H90"/>
      <c r="I90"/>
      <c r="J90"/>
      <c r="K90"/>
    </row>
    <row r="91" spans="1:26" x14ac:dyDescent="0.25">
      <c r="A91"/>
      <c r="B91"/>
      <c r="C91"/>
      <c r="D91"/>
      <c r="E91"/>
      <c r="F91"/>
      <c r="G91"/>
      <c r="H91"/>
      <c r="I91"/>
      <c r="J91"/>
      <c r="K91"/>
    </row>
    <row r="92" spans="1:26" x14ac:dyDescent="0.25">
      <c r="A92"/>
      <c r="B92"/>
      <c r="C92"/>
      <c r="D92"/>
      <c r="E92"/>
      <c r="F92"/>
      <c r="G92"/>
      <c r="H92"/>
      <c r="I92"/>
      <c r="J92"/>
      <c r="K92"/>
    </row>
    <row r="93" spans="1:26" x14ac:dyDescent="0.25">
      <c r="A93"/>
      <c r="B93"/>
      <c r="C93"/>
      <c r="D93"/>
      <c r="E93"/>
      <c r="F93"/>
      <c r="G93"/>
      <c r="H93"/>
      <c r="I93"/>
      <c r="J93"/>
      <c r="K93"/>
    </row>
    <row r="94" spans="1:26" x14ac:dyDescent="0.25">
      <c r="A94"/>
      <c r="B94"/>
      <c r="C94"/>
      <c r="D94"/>
      <c r="E94"/>
      <c r="F94"/>
      <c r="G94"/>
      <c r="H94"/>
      <c r="I94"/>
      <c r="J94"/>
      <c r="K94"/>
    </row>
    <row r="95" spans="1:26" x14ac:dyDescent="0.25">
      <c r="A95"/>
      <c r="B95"/>
      <c r="C95"/>
      <c r="D95"/>
      <c r="E95"/>
      <c r="F95"/>
      <c r="G95"/>
      <c r="H95"/>
      <c r="I95"/>
      <c r="J95"/>
      <c r="K95"/>
    </row>
    <row r="96" spans="1:26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5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5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5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5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5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5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5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5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5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5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5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5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5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5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5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5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5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5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5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5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5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5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5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5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5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5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5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5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5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5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5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5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5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5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5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5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5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5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5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5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5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5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5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5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5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5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5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5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5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5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5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5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5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5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5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5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5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5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5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5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5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5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5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5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5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5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5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5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5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5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5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5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5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5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5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5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5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5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5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5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5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5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5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5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5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5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5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5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5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5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5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5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5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5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5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5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5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5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5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5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5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5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5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5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5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5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5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5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5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5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5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5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5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5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5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5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5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5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5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5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5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5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5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5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5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5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5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5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5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5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5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5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5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5">
      <c r="A812"/>
      <c r="B812"/>
      <c r="C812"/>
      <c r="D812"/>
      <c r="E812"/>
      <c r="F812"/>
      <c r="G812"/>
      <c r="H812"/>
      <c r="I812"/>
      <c r="J812"/>
      <c r="K812"/>
    </row>
    <row r="813" spans="1:11" x14ac:dyDescent="0.25">
      <c r="A813"/>
      <c r="B813"/>
      <c r="C813"/>
      <c r="D813"/>
      <c r="E813"/>
      <c r="F813"/>
      <c r="G813"/>
      <c r="H813"/>
      <c r="I813"/>
      <c r="J813"/>
      <c r="K813"/>
    </row>
    <row r="814" spans="1:11" x14ac:dyDescent="0.25">
      <c r="A814"/>
      <c r="B814"/>
      <c r="C814"/>
      <c r="D814"/>
      <c r="E814"/>
      <c r="F814"/>
      <c r="G814"/>
      <c r="H814"/>
      <c r="I814"/>
      <c r="J814"/>
      <c r="K814"/>
    </row>
    <row r="815" spans="1:11" x14ac:dyDescent="0.25">
      <c r="A815"/>
      <c r="B815"/>
      <c r="C815"/>
      <c r="D815"/>
      <c r="E815"/>
      <c r="F815"/>
      <c r="G815"/>
      <c r="H815"/>
      <c r="I815"/>
      <c r="J815"/>
      <c r="K815"/>
    </row>
    <row r="816" spans="1:11" x14ac:dyDescent="0.25">
      <c r="A816"/>
      <c r="B816"/>
      <c r="C816"/>
      <c r="D816"/>
      <c r="E816"/>
      <c r="F816"/>
      <c r="G816"/>
      <c r="H816"/>
      <c r="I816"/>
      <c r="J816"/>
      <c r="K816"/>
    </row>
    <row r="817" spans="1:11" x14ac:dyDescent="0.25">
      <c r="A817"/>
      <c r="B817"/>
      <c r="C817"/>
      <c r="D817"/>
      <c r="E817"/>
      <c r="F817"/>
      <c r="G817"/>
      <c r="H817"/>
      <c r="I817"/>
      <c r="J817"/>
      <c r="K817"/>
    </row>
    <row r="818" spans="1:11" x14ac:dyDescent="0.25">
      <c r="A818"/>
      <c r="B818"/>
      <c r="C818"/>
      <c r="D818"/>
      <c r="E818"/>
      <c r="F818"/>
      <c r="G818"/>
      <c r="H818"/>
      <c r="I818"/>
      <c r="J818"/>
      <c r="K818"/>
    </row>
    <row r="819" spans="1:11" x14ac:dyDescent="0.25">
      <c r="A819"/>
      <c r="B819"/>
      <c r="C819"/>
      <c r="D819"/>
      <c r="E819"/>
      <c r="F819"/>
      <c r="G819"/>
      <c r="H819"/>
      <c r="I819"/>
      <c r="J819"/>
      <c r="K819"/>
    </row>
    <row r="820" spans="1:11" x14ac:dyDescent="0.25">
      <c r="A820"/>
      <c r="B820"/>
      <c r="C820"/>
      <c r="D820"/>
      <c r="E820"/>
      <c r="F820"/>
      <c r="G820"/>
      <c r="H820"/>
      <c r="I820"/>
      <c r="J820"/>
      <c r="K820"/>
    </row>
    <row r="821" spans="1:11" x14ac:dyDescent="0.25">
      <c r="A821"/>
      <c r="B821"/>
      <c r="C821"/>
      <c r="D821"/>
      <c r="E821"/>
      <c r="F821"/>
      <c r="G821"/>
      <c r="H821"/>
      <c r="I821"/>
      <c r="J821"/>
      <c r="K821"/>
    </row>
    <row r="822" spans="1:11" x14ac:dyDescent="0.25">
      <c r="A822"/>
      <c r="B822"/>
      <c r="C822"/>
      <c r="D822"/>
      <c r="E822"/>
      <c r="F822"/>
      <c r="G822"/>
      <c r="H822"/>
      <c r="I822"/>
      <c r="J822"/>
      <c r="K822"/>
    </row>
    <row r="823" spans="1:11" x14ac:dyDescent="0.25">
      <c r="A823"/>
      <c r="B823"/>
      <c r="C823"/>
      <c r="D823"/>
      <c r="E823"/>
      <c r="F823"/>
      <c r="G823"/>
      <c r="H823"/>
      <c r="I823"/>
      <c r="J823"/>
      <c r="K823"/>
    </row>
    <row r="824" spans="1:11" x14ac:dyDescent="0.25">
      <c r="A824"/>
      <c r="B824"/>
      <c r="C824"/>
      <c r="D824"/>
      <c r="E824"/>
      <c r="F824"/>
      <c r="G824"/>
      <c r="H824"/>
      <c r="I824"/>
      <c r="J824"/>
      <c r="K824"/>
    </row>
    <row r="825" spans="1:11" x14ac:dyDescent="0.25">
      <c r="A825"/>
      <c r="B825"/>
      <c r="C825"/>
      <c r="D825"/>
      <c r="E825"/>
      <c r="F825"/>
      <c r="G825"/>
      <c r="H825"/>
      <c r="I825"/>
      <c r="J825"/>
      <c r="K825"/>
    </row>
    <row r="826" spans="1:11" x14ac:dyDescent="0.25">
      <c r="A826"/>
      <c r="B826"/>
      <c r="C826"/>
      <c r="D826"/>
      <c r="E826"/>
      <c r="F826"/>
      <c r="G826"/>
      <c r="H826"/>
      <c r="I826"/>
      <c r="J826"/>
      <c r="K826"/>
    </row>
    <row r="827" spans="1:11" x14ac:dyDescent="0.25">
      <c r="A827"/>
      <c r="B827"/>
      <c r="C827"/>
      <c r="D827"/>
      <c r="E827"/>
      <c r="F827"/>
      <c r="G827"/>
      <c r="H827"/>
      <c r="I827"/>
      <c r="J827"/>
      <c r="K827"/>
    </row>
    <row r="828" spans="1:11" x14ac:dyDescent="0.25">
      <c r="A828"/>
      <c r="B828"/>
      <c r="C828"/>
      <c r="D828"/>
      <c r="E828"/>
      <c r="F828"/>
      <c r="G828"/>
      <c r="H828"/>
      <c r="I828"/>
      <c r="J828"/>
      <c r="K828"/>
    </row>
    <row r="829" spans="1:11" x14ac:dyDescent="0.25">
      <c r="A829"/>
      <c r="B829"/>
      <c r="C829"/>
      <c r="D829"/>
      <c r="E829"/>
      <c r="F829"/>
      <c r="G829"/>
      <c r="H829"/>
      <c r="I829"/>
      <c r="J829"/>
      <c r="K829"/>
    </row>
    <row r="830" spans="1:11" x14ac:dyDescent="0.25">
      <c r="A830"/>
      <c r="B830"/>
      <c r="C830"/>
      <c r="D830"/>
      <c r="E830"/>
      <c r="F830"/>
      <c r="G830"/>
      <c r="H830"/>
      <c r="I830"/>
      <c r="J830"/>
      <c r="K830"/>
    </row>
    <row r="831" spans="1:11" x14ac:dyDescent="0.25">
      <c r="A831"/>
      <c r="B831"/>
      <c r="C831"/>
      <c r="D831"/>
      <c r="E831"/>
      <c r="F831"/>
      <c r="G831"/>
      <c r="H831"/>
      <c r="I831"/>
      <c r="J831"/>
      <c r="K831"/>
    </row>
    <row r="832" spans="1:11" x14ac:dyDescent="0.25">
      <c r="A832"/>
      <c r="B832"/>
      <c r="C832"/>
      <c r="D832"/>
      <c r="E832"/>
      <c r="F832"/>
      <c r="G832"/>
      <c r="H832"/>
      <c r="I832"/>
      <c r="J832"/>
      <c r="K832"/>
    </row>
    <row r="833" spans="1:11" x14ac:dyDescent="0.25">
      <c r="A833"/>
      <c r="B833"/>
      <c r="C833"/>
      <c r="D833"/>
      <c r="E833"/>
      <c r="F833"/>
      <c r="G833"/>
      <c r="H833"/>
      <c r="I833"/>
      <c r="J833"/>
      <c r="K833"/>
    </row>
    <row r="834" spans="1:11" x14ac:dyDescent="0.25">
      <c r="A834"/>
      <c r="B834"/>
      <c r="C834"/>
      <c r="D834"/>
      <c r="E834"/>
      <c r="F834"/>
      <c r="G834"/>
      <c r="H834"/>
      <c r="I834"/>
      <c r="J834"/>
      <c r="K834"/>
    </row>
    <row r="835" spans="1:11" x14ac:dyDescent="0.25">
      <c r="A835"/>
      <c r="B835"/>
      <c r="C835"/>
      <c r="D835"/>
      <c r="E835"/>
      <c r="F835"/>
      <c r="G835"/>
      <c r="H835"/>
      <c r="I835"/>
      <c r="J835"/>
      <c r="K835"/>
    </row>
    <row r="836" spans="1:11" x14ac:dyDescent="0.25">
      <c r="A836"/>
      <c r="B836"/>
      <c r="C836"/>
      <c r="D836"/>
      <c r="E836"/>
      <c r="F836"/>
      <c r="G836"/>
      <c r="H836"/>
      <c r="I836"/>
      <c r="J836"/>
      <c r="K836"/>
    </row>
    <row r="837" spans="1:11" x14ac:dyDescent="0.25">
      <c r="A837"/>
      <c r="B837"/>
      <c r="C837"/>
      <c r="D837"/>
      <c r="E837"/>
      <c r="F837"/>
      <c r="G837"/>
      <c r="H837"/>
      <c r="I837"/>
      <c r="J837"/>
      <c r="K837"/>
    </row>
    <row r="838" spans="1:11" x14ac:dyDescent="0.25">
      <c r="A838"/>
      <c r="B838"/>
      <c r="C838"/>
      <c r="D838"/>
      <c r="E838"/>
      <c r="F838"/>
      <c r="G838"/>
      <c r="H838"/>
      <c r="I838"/>
      <c r="J838"/>
      <c r="K838"/>
    </row>
    <row r="839" spans="1:11" x14ac:dyDescent="0.25">
      <c r="A839"/>
      <c r="B839"/>
      <c r="C839"/>
      <c r="D839"/>
      <c r="E839"/>
      <c r="F839"/>
      <c r="G839"/>
      <c r="H839"/>
      <c r="I839"/>
      <c r="J839"/>
      <c r="K839"/>
    </row>
    <row r="840" spans="1:11" x14ac:dyDescent="0.25">
      <c r="A840"/>
      <c r="B840"/>
      <c r="C840"/>
      <c r="D840"/>
      <c r="E840"/>
      <c r="F840"/>
      <c r="G840"/>
      <c r="H840"/>
      <c r="I840"/>
      <c r="J840"/>
      <c r="K840"/>
    </row>
    <row r="841" spans="1:11" x14ac:dyDescent="0.25">
      <c r="A841"/>
      <c r="B841"/>
      <c r="C841"/>
      <c r="D841"/>
      <c r="E841"/>
      <c r="F841"/>
      <c r="G841"/>
      <c r="H841"/>
      <c r="I841"/>
      <c r="J841"/>
      <c r="K841"/>
    </row>
    <row r="842" spans="1:11" x14ac:dyDescent="0.25">
      <c r="A842"/>
      <c r="B842"/>
      <c r="C842"/>
      <c r="D842"/>
      <c r="E842"/>
      <c r="F842"/>
      <c r="G842"/>
      <c r="H842"/>
      <c r="I842"/>
      <c r="J842"/>
      <c r="K842"/>
    </row>
    <row r="843" spans="1:11" x14ac:dyDescent="0.25">
      <c r="A843"/>
      <c r="B843"/>
      <c r="C843"/>
      <c r="D843"/>
      <c r="E843"/>
      <c r="F843"/>
      <c r="G843"/>
      <c r="H843"/>
      <c r="I843"/>
      <c r="J843"/>
      <c r="K843"/>
    </row>
    <row r="844" spans="1:11" x14ac:dyDescent="0.25">
      <c r="A844"/>
      <c r="B844"/>
      <c r="C844"/>
      <c r="D844"/>
      <c r="E844"/>
      <c r="F844"/>
      <c r="G844"/>
      <c r="H844"/>
      <c r="I844"/>
      <c r="J844"/>
      <c r="K844"/>
    </row>
    <row r="845" spans="1:11" x14ac:dyDescent="0.25">
      <c r="A845"/>
      <c r="B845"/>
      <c r="C845"/>
      <c r="D845"/>
      <c r="E845"/>
      <c r="F845"/>
      <c r="G845"/>
      <c r="H845"/>
      <c r="I845"/>
      <c r="J845"/>
      <c r="K845"/>
    </row>
    <row r="846" spans="1:11" x14ac:dyDescent="0.25">
      <c r="A846"/>
      <c r="B846"/>
      <c r="C846"/>
      <c r="D846"/>
      <c r="E846"/>
      <c r="F846"/>
      <c r="G846"/>
      <c r="H846"/>
      <c r="I846"/>
      <c r="J846"/>
      <c r="K846"/>
    </row>
    <row r="847" spans="1:11" x14ac:dyDescent="0.25">
      <c r="A847"/>
      <c r="B847"/>
      <c r="C847"/>
      <c r="D847"/>
      <c r="E847"/>
      <c r="F847"/>
      <c r="G847"/>
      <c r="H847"/>
      <c r="I847"/>
      <c r="J847"/>
      <c r="K847"/>
    </row>
    <row r="848" spans="1:11" x14ac:dyDescent="0.25">
      <c r="A848"/>
      <c r="B848"/>
      <c r="C848"/>
      <c r="D848"/>
      <c r="E848"/>
      <c r="F848"/>
      <c r="G848"/>
      <c r="H848"/>
      <c r="I848"/>
      <c r="J848"/>
      <c r="K848"/>
    </row>
    <row r="849" spans="1:11" x14ac:dyDescent="0.25">
      <c r="A849"/>
      <c r="B849"/>
      <c r="C849"/>
      <c r="D849"/>
      <c r="E849"/>
      <c r="F849"/>
      <c r="G849"/>
      <c r="H849"/>
      <c r="I849"/>
      <c r="J849"/>
      <c r="K849"/>
    </row>
    <row r="850" spans="1:11" x14ac:dyDescent="0.25">
      <c r="A850"/>
      <c r="B850"/>
      <c r="C850"/>
      <c r="D850"/>
      <c r="E850"/>
      <c r="F850"/>
      <c r="G850"/>
      <c r="H850"/>
      <c r="I850"/>
      <c r="J850"/>
      <c r="K850"/>
    </row>
    <row r="851" spans="1:11" x14ac:dyDescent="0.25">
      <c r="A851"/>
      <c r="B851"/>
      <c r="C851"/>
      <c r="D851"/>
      <c r="E851"/>
      <c r="F851"/>
      <c r="G851"/>
      <c r="H851"/>
      <c r="I851"/>
      <c r="J851"/>
      <c r="K851"/>
    </row>
    <row r="852" spans="1:11" x14ac:dyDescent="0.25">
      <c r="A852"/>
      <c r="B852"/>
      <c r="C852"/>
      <c r="D852"/>
      <c r="E852"/>
      <c r="F852"/>
      <c r="G852"/>
      <c r="H852"/>
      <c r="I852"/>
      <c r="J852"/>
      <c r="K852"/>
    </row>
    <row r="853" spans="1:11" x14ac:dyDescent="0.25">
      <c r="A853"/>
      <c r="B853"/>
      <c r="C853"/>
      <c r="D853"/>
      <c r="E853"/>
      <c r="F853"/>
      <c r="G853"/>
      <c r="H853"/>
      <c r="I853"/>
      <c r="J853"/>
      <c r="K853"/>
    </row>
    <row r="854" spans="1:11" x14ac:dyDescent="0.25">
      <c r="A854"/>
      <c r="B854"/>
      <c r="C854"/>
      <c r="D854"/>
      <c r="E854"/>
      <c r="F854"/>
      <c r="G854"/>
      <c r="H854"/>
      <c r="I854"/>
      <c r="J854"/>
      <c r="K854"/>
    </row>
    <row r="855" spans="1:11" x14ac:dyDescent="0.25">
      <c r="A855"/>
      <c r="B855"/>
      <c r="C855"/>
      <c r="D855"/>
      <c r="E855"/>
      <c r="F855"/>
      <c r="G855"/>
      <c r="H855"/>
      <c r="I855"/>
      <c r="J855"/>
      <c r="K855"/>
    </row>
    <row r="856" spans="1:11" x14ac:dyDescent="0.25">
      <c r="A856"/>
      <c r="B856"/>
      <c r="C856"/>
      <c r="D856"/>
      <c r="E856"/>
      <c r="F856"/>
      <c r="G856"/>
      <c r="H856"/>
      <c r="I856"/>
      <c r="J856"/>
      <c r="K856"/>
    </row>
    <row r="857" spans="1:11" x14ac:dyDescent="0.25">
      <c r="A857"/>
      <c r="B857"/>
      <c r="C857"/>
      <c r="D857"/>
      <c r="E857"/>
      <c r="F857"/>
      <c r="G857"/>
      <c r="H857"/>
      <c r="I857"/>
      <c r="J857"/>
      <c r="K857"/>
    </row>
    <row r="858" spans="1:11" x14ac:dyDescent="0.25">
      <c r="A858"/>
      <c r="B858"/>
      <c r="C858"/>
      <c r="D858"/>
      <c r="E858"/>
      <c r="F858"/>
      <c r="G858"/>
      <c r="H858"/>
      <c r="I858"/>
      <c r="J858"/>
      <c r="K858"/>
    </row>
    <row r="859" spans="1:11" x14ac:dyDescent="0.25">
      <c r="A859"/>
      <c r="B859"/>
      <c r="C859"/>
      <c r="D859"/>
      <c r="E859"/>
      <c r="F859"/>
      <c r="G859"/>
      <c r="H859"/>
      <c r="I859"/>
      <c r="J859"/>
      <c r="K859"/>
    </row>
    <row r="860" spans="1:11" x14ac:dyDescent="0.25">
      <c r="A860"/>
      <c r="B860"/>
      <c r="C860"/>
      <c r="D860"/>
      <c r="E860"/>
      <c r="F860"/>
      <c r="G860"/>
      <c r="H860"/>
      <c r="I860"/>
      <c r="J860"/>
      <c r="K860"/>
    </row>
    <row r="861" spans="1:11" x14ac:dyDescent="0.25">
      <c r="A861"/>
      <c r="B861"/>
      <c r="C861"/>
      <c r="D861"/>
      <c r="E861"/>
      <c r="F861"/>
      <c r="G861"/>
      <c r="H861"/>
      <c r="I861"/>
      <c r="J861"/>
      <c r="K861"/>
    </row>
    <row r="862" spans="1:11" x14ac:dyDescent="0.25">
      <c r="A862"/>
      <c r="B862"/>
      <c r="C862"/>
      <c r="D862"/>
      <c r="E862"/>
      <c r="F862"/>
      <c r="G862"/>
      <c r="H862"/>
      <c r="I862"/>
      <c r="J862"/>
      <c r="K862"/>
    </row>
    <row r="863" spans="1:11" x14ac:dyDescent="0.25">
      <c r="A863"/>
      <c r="B863"/>
      <c r="C863"/>
      <c r="D863"/>
      <c r="E863"/>
      <c r="F863"/>
      <c r="G863"/>
      <c r="H863"/>
      <c r="I863"/>
      <c r="J863"/>
      <c r="K863"/>
    </row>
    <row r="864" spans="1:11" x14ac:dyDescent="0.25">
      <c r="A864"/>
      <c r="B864"/>
      <c r="C864"/>
      <c r="D864"/>
      <c r="E864"/>
      <c r="F864"/>
      <c r="G864"/>
      <c r="H864"/>
      <c r="I864"/>
      <c r="J864"/>
      <c r="K864"/>
    </row>
    <row r="865" spans="1:11" x14ac:dyDescent="0.25">
      <c r="A865"/>
      <c r="B865"/>
      <c r="C865"/>
      <c r="D865"/>
      <c r="E865"/>
      <c r="F865"/>
      <c r="G865"/>
      <c r="H865"/>
      <c r="I865"/>
      <c r="J865"/>
      <c r="K865"/>
    </row>
    <row r="866" spans="1:11" x14ac:dyDescent="0.25">
      <c r="A866"/>
      <c r="B866"/>
      <c r="C866"/>
      <c r="D866"/>
      <c r="E866"/>
      <c r="F866"/>
      <c r="G866"/>
      <c r="H866"/>
      <c r="I866"/>
      <c r="J866"/>
      <c r="K866"/>
    </row>
    <row r="867" spans="1:11" x14ac:dyDescent="0.25">
      <c r="A867"/>
      <c r="B867"/>
      <c r="C867"/>
      <c r="D867"/>
      <c r="E867"/>
      <c r="F867"/>
      <c r="G867"/>
      <c r="H867"/>
      <c r="I867"/>
      <c r="J867"/>
      <c r="K867"/>
    </row>
    <row r="868" spans="1:11" x14ac:dyDescent="0.25">
      <c r="A868"/>
      <c r="B868"/>
      <c r="C868"/>
      <c r="D868"/>
      <c r="E868"/>
      <c r="F868"/>
      <c r="G868"/>
      <c r="H868"/>
      <c r="I868"/>
      <c r="J868"/>
      <c r="K868"/>
    </row>
    <row r="869" spans="1:11" x14ac:dyDescent="0.25">
      <c r="A869"/>
      <c r="B869"/>
      <c r="C869"/>
      <c r="D869"/>
      <c r="E869"/>
      <c r="F869"/>
      <c r="G869"/>
      <c r="H869"/>
      <c r="I869"/>
      <c r="J869"/>
      <c r="K869"/>
    </row>
    <row r="870" spans="1:11" x14ac:dyDescent="0.25">
      <c r="A870"/>
      <c r="B870"/>
      <c r="C870"/>
      <c r="D870"/>
      <c r="E870"/>
      <c r="F870"/>
      <c r="G870"/>
      <c r="H870"/>
      <c r="I870"/>
      <c r="J870"/>
      <c r="K870"/>
    </row>
    <row r="871" spans="1:11" x14ac:dyDescent="0.25">
      <c r="A871"/>
      <c r="B871"/>
      <c r="C871"/>
      <c r="D871"/>
      <c r="E871"/>
      <c r="F871"/>
      <c r="G871"/>
      <c r="H871"/>
      <c r="I871"/>
      <c r="J871"/>
      <c r="K871"/>
    </row>
    <row r="872" spans="1:11" x14ac:dyDescent="0.25">
      <c r="A872"/>
      <c r="B872"/>
      <c r="C872"/>
      <c r="D872"/>
      <c r="E872"/>
      <c r="F872"/>
      <c r="G872"/>
      <c r="H872"/>
      <c r="I872"/>
      <c r="J872"/>
      <c r="K872"/>
    </row>
    <row r="873" spans="1:11" x14ac:dyDescent="0.25">
      <c r="A873"/>
      <c r="B873"/>
      <c r="C873"/>
      <c r="D873"/>
      <c r="E873"/>
      <c r="F873"/>
      <c r="G873"/>
      <c r="H873"/>
      <c r="I873"/>
      <c r="J873"/>
      <c r="K873"/>
    </row>
    <row r="874" spans="1:11" x14ac:dyDescent="0.25">
      <c r="A874"/>
      <c r="B874"/>
      <c r="C874"/>
      <c r="D874"/>
      <c r="E874"/>
      <c r="F874"/>
      <c r="G874"/>
      <c r="H874"/>
      <c r="I874"/>
      <c r="J874"/>
      <c r="K874"/>
    </row>
    <row r="875" spans="1:11" x14ac:dyDescent="0.25">
      <c r="A875"/>
      <c r="B875"/>
      <c r="C875"/>
      <c r="D875"/>
      <c r="E875"/>
      <c r="F875"/>
      <c r="G875"/>
      <c r="H875"/>
      <c r="I875"/>
      <c r="J875"/>
      <c r="K875"/>
    </row>
    <row r="876" spans="1:11" x14ac:dyDescent="0.25">
      <c r="A876"/>
      <c r="B876"/>
      <c r="C876"/>
      <c r="D876"/>
      <c r="E876"/>
      <c r="F876"/>
      <c r="G876"/>
      <c r="H876"/>
      <c r="I876"/>
      <c r="J876"/>
      <c r="K876"/>
    </row>
    <row r="877" spans="1:11" x14ac:dyDescent="0.25">
      <c r="A877"/>
      <c r="B877"/>
      <c r="C877"/>
      <c r="D877"/>
      <c r="E877"/>
      <c r="F877"/>
      <c r="G877"/>
      <c r="H877"/>
      <c r="I877"/>
      <c r="J877"/>
      <c r="K877"/>
    </row>
    <row r="878" spans="1:11" x14ac:dyDescent="0.25">
      <c r="A878"/>
      <c r="B878"/>
      <c r="C878"/>
      <c r="D878"/>
      <c r="E878"/>
      <c r="F878"/>
      <c r="G878"/>
      <c r="H878"/>
      <c r="I878"/>
      <c r="J878"/>
      <c r="K878"/>
    </row>
    <row r="879" spans="1:11" x14ac:dyDescent="0.25">
      <c r="A879"/>
      <c r="B879"/>
      <c r="C879"/>
      <c r="D879"/>
      <c r="E879"/>
      <c r="F879"/>
      <c r="G879"/>
      <c r="H879"/>
      <c r="I879"/>
      <c r="J879"/>
      <c r="K879"/>
    </row>
    <row r="880" spans="1:11" x14ac:dyDescent="0.25">
      <c r="A880"/>
      <c r="B880"/>
      <c r="C880"/>
      <c r="D880"/>
      <c r="E880"/>
      <c r="F880"/>
      <c r="G880"/>
      <c r="H880"/>
      <c r="I880"/>
      <c r="J880"/>
      <c r="K880"/>
    </row>
    <row r="881" spans="1:11" x14ac:dyDescent="0.25">
      <c r="A881"/>
      <c r="B881"/>
      <c r="C881"/>
      <c r="D881"/>
      <c r="E881"/>
      <c r="F881"/>
      <c r="G881"/>
      <c r="H881"/>
      <c r="I881"/>
      <c r="J881"/>
      <c r="K881"/>
    </row>
    <row r="882" spans="1:11" x14ac:dyDescent="0.25">
      <c r="A882"/>
      <c r="B882"/>
      <c r="C882"/>
      <c r="D882"/>
      <c r="E882"/>
      <c r="F882"/>
      <c r="G882"/>
      <c r="H882"/>
      <c r="I882"/>
      <c r="J882"/>
      <c r="K882"/>
    </row>
    <row r="883" spans="1:11" x14ac:dyDescent="0.25">
      <c r="A883"/>
      <c r="B883"/>
      <c r="C883"/>
      <c r="D883"/>
      <c r="E883"/>
      <c r="F883"/>
      <c r="G883"/>
      <c r="H883"/>
      <c r="I883"/>
      <c r="J883"/>
      <c r="K883"/>
    </row>
    <row r="884" spans="1:11" x14ac:dyDescent="0.25">
      <c r="A884"/>
      <c r="B884"/>
      <c r="C884"/>
      <c r="D884"/>
      <c r="E884"/>
      <c r="F884"/>
      <c r="G884"/>
      <c r="H884"/>
      <c r="I884"/>
      <c r="J884"/>
      <c r="K884"/>
    </row>
    <row r="885" spans="1:11" x14ac:dyDescent="0.25">
      <c r="A885"/>
      <c r="B885"/>
      <c r="C885"/>
      <c r="D885"/>
      <c r="E885"/>
      <c r="F885"/>
      <c r="G885"/>
      <c r="H885"/>
      <c r="I885"/>
      <c r="J885"/>
      <c r="K885"/>
    </row>
    <row r="886" spans="1:11" x14ac:dyDescent="0.25">
      <c r="A886"/>
      <c r="B886"/>
      <c r="C886"/>
      <c r="D886"/>
      <c r="E886"/>
      <c r="F886"/>
      <c r="G886"/>
      <c r="H886"/>
      <c r="I886"/>
      <c r="J886"/>
      <c r="K886"/>
    </row>
    <row r="887" spans="1:11" x14ac:dyDescent="0.25">
      <c r="A887"/>
      <c r="B887"/>
      <c r="C887"/>
      <c r="D887"/>
      <c r="E887"/>
      <c r="F887"/>
      <c r="G887"/>
      <c r="H887"/>
      <c r="I887"/>
      <c r="J887"/>
      <c r="K887"/>
    </row>
    <row r="888" spans="1:11" x14ac:dyDescent="0.25">
      <c r="A888"/>
      <c r="B888"/>
      <c r="C888"/>
      <c r="D888"/>
      <c r="E888"/>
      <c r="F888"/>
      <c r="G888"/>
      <c r="H888"/>
      <c r="I888"/>
      <c r="J888"/>
      <c r="K888"/>
    </row>
    <row r="889" spans="1:11" x14ac:dyDescent="0.25">
      <c r="A889"/>
      <c r="B889"/>
      <c r="C889"/>
      <c r="D889"/>
      <c r="E889"/>
      <c r="F889"/>
      <c r="G889"/>
      <c r="H889"/>
      <c r="I889"/>
      <c r="J889"/>
      <c r="K889"/>
    </row>
    <row r="890" spans="1:11" x14ac:dyDescent="0.25">
      <c r="A890"/>
      <c r="B890"/>
      <c r="C890"/>
      <c r="D890"/>
      <c r="E890"/>
      <c r="F890"/>
      <c r="G890"/>
      <c r="H890"/>
      <c r="I890"/>
      <c r="J890"/>
      <c r="K890"/>
    </row>
    <row r="891" spans="1:11" x14ac:dyDescent="0.25">
      <c r="A891"/>
      <c r="B891"/>
      <c r="C891"/>
      <c r="D891"/>
      <c r="E891"/>
      <c r="F891"/>
      <c r="G891"/>
      <c r="H891"/>
      <c r="I891"/>
      <c r="J891"/>
      <c r="K891"/>
    </row>
    <row r="892" spans="1:11" x14ac:dyDescent="0.25">
      <c r="A892"/>
      <c r="B892"/>
      <c r="C892"/>
      <c r="D892"/>
      <c r="E892"/>
      <c r="F892"/>
      <c r="G892"/>
      <c r="H892"/>
      <c r="I892"/>
      <c r="J892"/>
      <c r="K892"/>
    </row>
    <row r="893" spans="1:11" x14ac:dyDescent="0.25">
      <c r="A893"/>
      <c r="B893"/>
      <c r="C893"/>
      <c r="D893"/>
      <c r="E893"/>
      <c r="F893"/>
      <c r="G893"/>
      <c r="H893"/>
      <c r="I893"/>
      <c r="J893"/>
      <c r="K893"/>
    </row>
    <row r="894" spans="1:11" x14ac:dyDescent="0.25">
      <c r="A894"/>
      <c r="B894"/>
      <c r="C894"/>
      <c r="D894"/>
      <c r="E894"/>
      <c r="F894"/>
      <c r="G894"/>
      <c r="H894"/>
      <c r="I894"/>
      <c r="J894"/>
      <c r="K894"/>
    </row>
    <row r="895" spans="1:11" x14ac:dyDescent="0.25">
      <c r="A895"/>
      <c r="B895"/>
      <c r="C895"/>
      <c r="D895"/>
      <c r="E895"/>
      <c r="F895"/>
      <c r="G895"/>
      <c r="H895"/>
      <c r="I895"/>
      <c r="J895"/>
      <c r="K895"/>
    </row>
    <row r="896" spans="1:11" x14ac:dyDescent="0.25">
      <c r="A896"/>
      <c r="B896"/>
      <c r="C896"/>
      <c r="D896"/>
      <c r="E896"/>
      <c r="F896"/>
      <c r="G896"/>
      <c r="H896"/>
      <c r="I896"/>
      <c r="J896"/>
      <c r="K896"/>
    </row>
    <row r="897" spans="1:11" x14ac:dyDescent="0.25">
      <c r="A897"/>
      <c r="B897"/>
      <c r="C897"/>
      <c r="D897"/>
      <c r="E897"/>
      <c r="F897"/>
      <c r="G897"/>
      <c r="H897"/>
      <c r="I897"/>
      <c r="J897"/>
      <c r="K897"/>
    </row>
    <row r="898" spans="1:11" x14ac:dyDescent="0.25">
      <c r="A898"/>
      <c r="B898"/>
      <c r="C898"/>
      <c r="D898"/>
      <c r="E898"/>
      <c r="F898"/>
      <c r="G898"/>
      <c r="H898"/>
      <c r="I898"/>
      <c r="J898"/>
      <c r="K898"/>
    </row>
    <row r="899" spans="1:11" x14ac:dyDescent="0.25">
      <c r="A899"/>
      <c r="B899"/>
      <c r="C899"/>
      <c r="D899"/>
      <c r="E899"/>
      <c r="F899"/>
      <c r="G899"/>
      <c r="H899"/>
      <c r="I899"/>
      <c r="J899"/>
      <c r="K899"/>
    </row>
    <row r="900" spans="1:11" x14ac:dyDescent="0.25">
      <c r="A900"/>
      <c r="B900"/>
      <c r="C900"/>
      <c r="D900"/>
      <c r="E900"/>
      <c r="F900"/>
      <c r="G900"/>
      <c r="H900"/>
      <c r="I900"/>
      <c r="J900"/>
      <c r="K900"/>
    </row>
    <row r="901" spans="1:11" x14ac:dyDescent="0.25">
      <c r="A901"/>
      <c r="B901"/>
      <c r="C901"/>
      <c r="D901"/>
      <c r="E901"/>
      <c r="F901"/>
      <c r="G901"/>
      <c r="H901"/>
      <c r="I901"/>
      <c r="J901"/>
      <c r="K901"/>
    </row>
    <row r="902" spans="1:11" x14ac:dyDescent="0.25">
      <c r="A902"/>
      <c r="B902"/>
      <c r="C902"/>
      <c r="D902"/>
      <c r="E902"/>
      <c r="F902"/>
      <c r="G902"/>
      <c r="H902"/>
      <c r="I902"/>
      <c r="J902"/>
      <c r="K902"/>
    </row>
    <row r="903" spans="1:11" x14ac:dyDescent="0.25">
      <c r="A903"/>
      <c r="B903"/>
      <c r="C903"/>
      <c r="D903"/>
      <c r="E903"/>
      <c r="F903"/>
      <c r="G903"/>
      <c r="H903"/>
      <c r="I903"/>
      <c r="J903"/>
      <c r="K903"/>
    </row>
    <row r="904" spans="1:11" x14ac:dyDescent="0.25">
      <c r="A904"/>
      <c r="B904"/>
      <c r="C904"/>
      <c r="D904"/>
      <c r="E904"/>
      <c r="F904"/>
      <c r="G904"/>
      <c r="H904"/>
      <c r="I904"/>
      <c r="J904"/>
      <c r="K904"/>
    </row>
    <row r="905" spans="1:11" x14ac:dyDescent="0.25">
      <c r="A905"/>
      <c r="B905"/>
      <c r="C905"/>
      <c r="D905"/>
      <c r="E905"/>
      <c r="F905"/>
      <c r="G905"/>
      <c r="H905"/>
      <c r="I905"/>
      <c r="J905"/>
      <c r="K905"/>
    </row>
    <row r="906" spans="1:11" x14ac:dyDescent="0.25">
      <c r="A906"/>
      <c r="B906"/>
      <c r="C906"/>
      <c r="D906"/>
      <c r="E906"/>
      <c r="F906"/>
      <c r="G906"/>
      <c r="H906"/>
      <c r="I906"/>
      <c r="J906"/>
      <c r="K906"/>
    </row>
    <row r="907" spans="1:11" x14ac:dyDescent="0.25">
      <c r="A907"/>
      <c r="B907"/>
      <c r="C907"/>
      <c r="D907"/>
      <c r="E907"/>
      <c r="F907"/>
      <c r="G907"/>
      <c r="H907"/>
      <c r="I907"/>
      <c r="J907"/>
      <c r="K907"/>
    </row>
    <row r="908" spans="1:11" x14ac:dyDescent="0.25">
      <c r="A908"/>
      <c r="B908"/>
      <c r="C908"/>
      <c r="D908"/>
      <c r="E908"/>
      <c r="F908"/>
      <c r="G908"/>
      <c r="H908"/>
      <c r="I908"/>
      <c r="J908"/>
      <c r="K908"/>
    </row>
    <row r="909" spans="1:11" x14ac:dyDescent="0.25">
      <c r="A909"/>
      <c r="B909"/>
      <c r="C909"/>
      <c r="D909"/>
      <c r="E909"/>
      <c r="F909"/>
      <c r="G909"/>
      <c r="H909"/>
      <c r="I909"/>
      <c r="J909"/>
      <c r="K909"/>
    </row>
    <row r="910" spans="1:11" x14ac:dyDescent="0.25">
      <c r="A910"/>
      <c r="B910"/>
      <c r="C910"/>
      <c r="D910"/>
      <c r="E910"/>
      <c r="F910"/>
      <c r="G910"/>
      <c r="H910"/>
      <c r="I910"/>
      <c r="J910"/>
      <c r="K910"/>
    </row>
    <row r="911" spans="1:11" x14ac:dyDescent="0.25">
      <c r="A911"/>
      <c r="B911"/>
      <c r="C911"/>
      <c r="D911"/>
      <c r="E911"/>
      <c r="F911"/>
      <c r="G911"/>
      <c r="H911"/>
      <c r="I911"/>
      <c r="J911"/>
      <c r="K911"/>
    </row>
    <row r="912" spans="1:11" x14ac:dyDescent="0.25">
      <c r="A912"/>
      <c r="B912"/>
      <c r="C912"/>
      <c r="D912"/>
      <c r="E912"/>
      <c r="F912"/>
      <c r="G912"/>
      <c r="H912"/>
      <c r="I912"/>
      <c r="J912"/>
      <c r="K912"/>
    </row>
    <row r="913" spans="1:11" x14ac:dyDescent="0.25">
      <c r="A913"/>
      <c r="B913"/>
      <c r="C913"/>
      <c r="D913"/>
      <c r="E913"/>
      <c r="F913"/>
      <c r="G913"/>
      <c r="H913"/>
      <c r="I913"/>
      <c r="J913"/>
      <c r="K913"/>
    </row>
    <row r="914" spans="1:11" x14ac:dyDescent="0.25">
      <c r="A914"/>
      <c r="B914"/>
      <c r="C914"/>
      <c r="D914"/>
      <c r="E914"/>
      <c r="F914"/>
      <c r="G914"/>
      <c r="H914"/>
      <c r="I914"/>
      <c r="J914"/>
      <c r="K914"/>
    </row>
    <row r="915" spans="1:11" x14ac:dyDescent="0.25">
      <c r="A915"/>
      <c r="B915"/>
      <c r="C915"/>
      <c r="D915"/>
      <c r="E915"/>
      <c r="F915"/>
      <c r="G915"/>
      <c r="H915"/>
      <c r="I915"/>
      <c r="J915"/>
      <c r="K915"/>
    </row>
    <row r="916" spans="1:11" x14ac:dyDescent="0.25">
      <c r="A916"/>
      <c r="B916"/>
      <c r="C916"/>
      <c r="D916"/>
      <c r="E916"/>
      <c r="F916"/>
      <c r="G916"/>
      <c r="H916"/>
      <c r="I916"/>
      <c r="J916"/>
      <c r="K916"/>
    </row>
    <row r="917" spans="1:11" x14ac:dyDescent="0.25">
      <c r="A917"/>
      <c r="B917"/>
      <c r="C917"/>
      <c r="D917"/>
      <c r="E917"/>
      <c r="F917"/>
      <c r="G917"/>
      <c r="H917"/>
      <c r="I917"/>
      <c r="J917"/>
      <c r="K917"/>
    </row>
    <row r="918" spans="1:11" x14ac:dyDescent="0.25">
      <c r="A918"/>
      <c r="B918"/>
      <c r="C918"/>
      <c r="D918"/>
      <c r="E918"/>
      <c r="F918"/>
      <c r="G918"/>
      <c r="H918"/>
      <c r="I918"/>
      <c r="J918"/>
      <c r="K918"/>
    </row>
    <row r="919" spans="1:11" x14ac:dyDescent="0.25">
      <c r="A919"/>
      <c r="B919"/>
      <c r="C919"/>
      <c r="D919"/>
      <c r="E919"/>
      <c r="F919"/>
      <c r="G919"/>
      <c r="H919"/>
      <c r="I919"/>
      <c r="J919"/>
      <c r="K919"/>
    </row>
    <row r="920" spans="1:11" x14ac:dyDescent="0.25">
      <c r="A920"/>
      <c r="B920"/>
      <c r="C920"/>
      <c r="D920"/>
      <c r="E920"/>
      <c r="F920"/>
      <c r="G920"/>
      <c r="H920"/>
      <c r="I920"/>
      <c r="J920"/>
      <c r="K920"/>
    </row>
    <row r="921" spans="1:11" x14ac:dyDescent="0.25">
      <c r="A921"/>
      <c r="B921"/>
      <c r="C921"/>
      <c r="D921"/>
      <c r="E921"/>
      <c r="F921"/>
      <c r="G921"/>
      <c r="H921"/>
      <c r="I921"/>
      <c r="J921"/>
      <c r="K921"/>
    </row>
    <row r="922" spans="1:11" x14ac:dyDescent="0.25">
      <c r="A922"/>
      <c r="B922"/>
      <c r="C922"/>
      <c r="D922"/>
      <c r="E922"/>
      <c r="F922"/>
      <c r="G922"/>
      <c r="H922"/>
      <c r="I922"/>
      <c r="J922"/>
      <c r="K922"/>
    </row>
    <row r="923" spans="1:11" x14ac:dyDescent="0.25">
      <c r="A923"/>
      <c r="B923"/>
      <c r="C923"/>
      <c r="D923"/>
      <c r="E923"/>
      <c r="F923"/>
      <c r="G923"/>
      <c r="H923"/>
      <c r="I923"/>
      <c r="J923"/>
      <c r="K923"/>
    </row>
    <row r="924" spans="1:11" x14ac:dyDescent="0.25">
      <c r="A924"/>
      <c r="B924"/>
      <c r="C924"/>
      <c r="D924"/>
      <c r="E924"/>
      <c r="F924"/>
      <c r="G924"/>
      <c r="H924"/>
      <c r="I924"/>
      <c r="J924"/>
      <c r="K924"/>
    </row>
    <row r="925" spans="1:11" x14ac:dyDescent="0.25">
      <c r="A925"/>
      <c r="B925"/>
      <c r="C925"/>
      <c r="D925"/>
      <c r="E925"/>
      <c r="F925"/>
      <c r="G925"/>
      <c r="H925"/>
      <c r="I925"/>
      <c r="J925"/>
      <c r="K925"/>
    </row>
    <row r="926" spans="1:11" x14ac:dyDescent="0.25">
      <c r="A926"/>
      <c r="B926"/>
      <c r="C926"/>
      <c r="D926"/>
      <c r="E926"/>
      <c r="F926"/>
      <c r="G926"/>
      <c r="H926"/>
      <c r="I926"/>
      <c r="J926"/>
      <c r="K926"/>
    </row>
    <row r="927" spans="1:11" x14ac:dyDescent="0.25">
      <c r="A927"/>
      <c r="B927"/>
      <c r="C927"/>
      <c r="D927"/>
      <c r="E927"/>
      <c r="F927"/>
      <c r="G927"/>
      <c r="H927"/>
      <c r="I927"/>
      <c r="J927"/>
      <c r="K927"/>
    </row>
    <row r="928" spans="1:11" x14ac:dyDescent="0.25">
      <c r="A928"/>
      <c r="B928"/>
      <c r="C928"/>
      <c r="D928"/>
      <c r="E928"/>
      <c r="F928"/>
      <c r="G928"/>
      <c r="H928"/>
      <c r="I928"/>
      <c r="J928"/>
      <c r="K928"/>
    </row>
    <row r="929" spans="1:11" x14ac:dyDescent="0.25">
      <c r="A929"/>
      <c r="B929"/>
      <c r="C929"/>
      <c r="D929"/>
      <c r="E929"/>
      <c r="F929"/>
      <c r="G929"/>
      <c r="H929"/>
      <c r="I929"/>
      <c r="J929"/>
      <c r="K929"/>
    </row>
    <row r="930" spans="1:11" x14ac:dyDescent="0.25">
      <c r="A930"/>
      <c r="B930"/>
      <c r="C930"/>
      <c r="D930"/>
      <c r="E930"/>
      <c r="F930"/>
      <c r="G930"/>
      <c r="H930"/>
      <c r="I930"/>
      <c r="J930"/>
      <c r="K930"/>
    </row>
    <row r="931" spans="1:11" x14ac:dyDescent="0.25">
      <c r="A931"/>
      <c r="B931"/>
      <c r="C931"/>
      <c r="D931"/>
      <c r="E931"/>
      <c r="F931"/>
      <c r="G931"/>
      <c r="H931"/>
      <c r="I931"/>
      <c r="J931"/>
      <c r="K931"/>
    </row>
    <row r="932" spans="1:11" x14ac:dyDescent="0.25">
      <c r="A932"/>
      <c r="B932"/>
      <c r="C932"/>
      <c r="D932"/>
      <c r="E932"/>
      <c r="F932"/>
      <c r="G932"/>
      <c r="H932"/>
      <c r="I932"/>
      <c r="J932"/>
      <c r="K932"/>
    </row>
    <row r="933" spans="1:11" x14ac:dyDescent="0.25">
      <c r="A933"/>
      <c r="B933"/>
      <c r="C933"/>
      <c r="D933"/>
      <c r="E933"/>
      <c r="F933"/>
      <c r="G933"/>
      <c r="H933"/>
      <c r="I933"/>
      <c r="J933"/>
      <c r="K933"/>
    </row>
    <row r="934" spans="1:11" x14ac:dyDescent="0.25">
      <c r="A934"/>
      <c r="B934"/>
      <c r="C934"/>
      <c r="D934"/>
      <c r="E934"/>
      <c r="F934"/>
      <c r="G934"/>
      <c r="H934"/>
      <c r="I934"/>
      <c r="J934"/>
      <c r="K934"/>
    </row>
    <row r="935" spans="1:11" x14ac:dyDescent="0.25">
      <c r="A935"/>
      <c r="B935"/>
      <c r="C935"/>
      <c r="D935"/>
      <c r="E935"/>
      <c r="F935"/>
      <c r="G935"/>
      <c r="H935"/>
      <c r="I935"/>
      <c r="J935"/>
      <c r="K935"/>
    </row>
    <row r="936" spans="1:11" x14ac:dyDescent="0.25">
      <c r="A936"/>
      <c r="B936"/>
      <c r="C936"/>
      <c r="D936"/>
      <c r="E936"/>
      <c r="F936"/>
      <c r="G936"/>
      <c r="H936"/>
      <c r="I936"/>
      <c r="J936"/>
      <c r="K936"/>
    </row>
    <row r="937" spans="1:11" x14ac:dyDescent="0.25">
      <c r="A937"/>
      <c r="B937"/>
      <c r="C937"/>
      <c r="D937"/>
      <c r="E937"/>
      <c r="F937"/>
      <c r="G937"/>
      <c r="H937"/>
      <c r="I937"/>
      <c r="J937"/>
      <c r="K937"/>
    </row>
    <row r="938" spans="1:11" x14ac:dyDescent="0.25">
      <c r="A938"/>
      <c r="B938"/>
      <c r="C938"/>
      <c r="D938"/>
      <c r="E938"/>
      <c r="F938"/>
      <c r="G938"/>
      <c r="H938"/>
      <c r="I938"/>
      <c r="J938"/>
      <c r="K938"/>
    </row>
    <row r="939" spans="1:11" x14ac:dyDescent="0.25">
      <c r="A939"/>
      <c r="B939"/>
      <c r="C939"/>
      <c r="D939"/>
      <c r="E939"/>
      <c r="F939"/>
      <c r="G939"/>
      <c r="H939"/>
      <c r="I939"/>
      <c r="J939"/>
      <c r="K939"/>
    </row>
    <row r="940" spans="1:11" x14ac:dyDescent="0.25">
      <c r="A940"/>
      <c r="B940"/>
      <c r="C940"/>
      <c r="D940"/>
      <c r="E940"/>
      <c r="F940"/>
      <c r="G940"/>
      <c r="H940"/>
      <c r="I940"/>
      <c r="J940"/>
      <c r="K940"/>
    </row>
    <row r="941" spans="1:11" x14ac:dyDescent="0.25">
      <c r="A941"/>
      <c r="B941"/>
      <c r="C941"/>
      <c r="D941"/>
      <c r="E941"/>
      <c r="F941"/>
      <c r="G941"/>
      <c r="H941"/>
      <c r="I941"/>
      <c r="J941"/>
      <c r="K941"/>
    </row>
    <row r="942" spans="1:11" x14ac:dyDescent="0.25">
      <c r="A942"/>
      <c r="B942"/>
      <c r="C942"/>
      <c r="D942"/>
      <c r="E942"/>
      <c r="F942"/>
      <c r="G942"/>
      <c r="H942"/>
      <c r="I942"/>
      <c r="J942"/>
      <c r="K942"/>
    </row>
    <row r="943" spans="1:11" x14ac:dyDescent="0.25">
      <c r="A943"/>
      <c r="B943"/>
      <c r="C943"/>
      <c r="D943"/>
      <c r="E943"/>
      <c r="F943"/>
      <c r="G943"/>
      <c r="H943"/>
      <c r="I943"/>
      <c r="J943"/>
      <c r="K943"/>
    </row>
    <row r="944" spans="1:11" x14ac:dyDescent="0.25">
      <c r="A944"/>
      <c r="B944"/>
      <c r="C944"/>
      <c r="D944"/>
      <c r="E944"/>
      <c r="F944"/>
      <c r="G944"/>
      <c r="H944"/>
      <c r="I944"/>
      <c r="J944"/>
      <c r="K944"/>
    </row>
    <row r="945" spans="1:11" x14ac:dyDescent="0.25">
      <c r="A945"/>
      <c r="B945"/>
      <c r="C945"/>
      <c r="D945"/>
      <c r="E945"/>
      <c r="F945"/>
      <c r="G945"/>
      <c r="H945"/>
      <c r="I945"/>
      <c r="J945"/>
      <c r="K945"/>
    </row>
    <row r="946" spans="1:11" x14ac:dyDescent="0.25">
      <c r="A946"/>
      <c r="B946"/>
      <c r="C946"/>
      <c r="D946"/>
      <c r="E946"/>
      <c r="F946"/>
      <c r="G946"/>
      <c r="H946"/>
      <c r="I946"/>
      <c r="J946"/>
      <c r="K946"/>
    </row>
    <row r="947" spans="1:11" x14ac:dyDescent="0.25">
      <c r="A947"/>
      <c r="B947"/>
      <c r="C947"/>
      <c r="D947"/>
      <c r="E947"/>
      <c r="F947"/>
      <c r="G947"/>
      <c r="H947"/>
      <c r="I947"/>
      <c r="J947"/>
      <c r="K947"/>
    </row>
    <row r="948" spans="1:11" x14ac:dyDescent="0.25">
      <c r="A948"/>
      <c r="B948"/>
      <c r="C948"/>
      <c r="D948"/>
      <c r="E948"/>
      <c r="F948"/>
      <c r="G948"/>
      <c r="H948"/>
      <c r="I948"/>
      <c r="J948"/>
      <c r="K948"/>
    </row>
    <row r="949" spans="1:11" x14ac:dyDescent="0.25">
      <c r="A949"/>
      <c r="B949"/>
      <c r="C949"/>
      <c r="D949"/>
      <c r="E949"/>
      <c r="F949"/>
      <c r="G949"/>
      <c r="H949"/>
      <c r="I949"/>
      <c r="J949"/>
      <c r="K949"/>
    </row>
    <row r="950" spans="1:11" x14ac:dyDescent="0.25">
      <c r="A950"/>
      <c r="B950"/>
      <c r="C950"/>
      <c r="D950"/>
      <c r="E950"/>
      <c r="F950"/>
      <c r="G950"/>
      <c r="H950"/>
      <c r="I950"/>
      <c r="J950"/>
      <c r="K950"/>
    </row>
    <row r="951" spans="1:11" x14ac:dyDescent="0.25">
      <c r="A951"/>
      <c r="B951"/>
      <c r="C951"/>
      <c r="D951"/>
      <c r="E951"/>
      <c r="F951"/>
      <c r="G951"/>
      <c r="H951"/>
      <c r="I951"/>
      <c r="J951"/>
      <c r="K951"/>
    </row>
    <row r="952" spans="1:11" x14ac:dyDescent="0.25">
      <c r="A952"/>
      <c r="B952"/>
      <c r="C952"/>
      <c r="D952"/>
      <c r="E952"/>
      <c r="F952"/>
      <c r="G952"/>
      <c r="H952"/>
      <c r="I952"/>
      <c r="J952"/>
      <c r="K952"/>
    </row>
    <row r="953" spans="1:11" x14ac:dyDescent="0.25">
      <c r="A953"/>
      <c r="B953"/>
      <c r="C953"/>
      <c r="D953"/>
      <c r="E953"/>
      <c r="F953"/>
      <c r="G953"/>
      <c r="H953"/>
      <c r="I953"/>
      <c r="J953"/>
      <c r="K953"/>
    </row>
    <row r="954" spans="1:11" x14ac:dyDescent="0.25">
      <c r="A954"/>
      <c r="B954"/>
      <c r="C954"/>
      <c r="D954"/>
      <c r="E954"/>
      <c r="F954"/>
      <c r="G954"/>
      <c r="H954"/>
      <c r="I954"/>
      <c r="J954"/>
      <c r="K954"/>
    </row>
    <row r="955" spans="1:11" x14ac:dyDescent="0.25">
      <c r="A955"/>
      <c r="B955"/>
      <c r="C955"/>
      <c r="D955"/>
      <c r="E955"/>
      <c r="F955"/>
      <c r="G955"/>
      <c r="H955"/>
      <c r="I955"/>
      <c r="J955"/>
      <c r="K955"/>
    </row>
    <row r="956" spans="1:11" x14ac:dyDescent="0.25">
      <c r="A956"/>
      <c r="B956"/>
      <c r="C956"/>
      <c r="D956"/>
      <c r="E956"/>
      <c r="F956"/>
      <c r="G956"/>
      <c r="H956"/>
      <c r="I956"/>
      <c r="J956"/>
      <c r="K956"/>
    </row>
    <row r="957" spans="1:11" x14ac:dyDescent="0.25">
      <c r="A957"/>
      <c r="B957"/>
      <c r="C957"/>
      <c r="D957"/>
      <c r="E957"/>
      <c r="F957"/>
      <c r="G957"/>
      <c r="H957"/>
      <c r="I957"/>
      <c r="J957"/>
      <c r="K957"/>
    </row>
    <row r="958" spans="1:11" x14ac:dyDescent="0.25">
      <c r="A958"/>
      <c r="B958"/>
      <c r="C958"/>
      <c r="D958"/>
      <c r="E958"/>
      <c r="F958"/>
      <c r="G958"/>
      <c r="H958"/>
      <c r="I958"/>
      <c r="J958"/>
      <c r="K958"/>
    </row>
    <row r="959" spans="1:11" x14ac:dyDescent="0.25">
      <c r="A959"/>
      <c r="B959"/>
      <c r="C959"/>
      <c r="D959"/>
      <c r="E959"/>
      <c r="F959"/>
      <c r="G959"/>
      <c r="H959"/>
      <c r="I959"/>
      <c r="J959"/>
      <c r="K959"/>
    </row>
    <row r="960" spans="1:11" x14ac:dyDescent="0.25">
      <c r="A960"/>
      <c r="B960"/>
      <c r="C960"/>
      <c r="D960"/>
      <c r="E960"/>
      <c r="F960"/>
      <c r="G960"/>
      <c r="H960"/>
      <c r="I960"/>
      <c r="J960"/>
      <c r="K960"/>
    </row>
    <row r="961" spans="1:11" x14ac:dyDescent="0.25">
      <c r="A961"/>
      <c r="B961"/>
      <c r="C961"/>
      <c r="D961"/>
      <c r="E961"/>
      <c r="F961"/>
      <c r="G961"/>
      <c r="H961"/>
      <c r="I961"/>
      <c r="J961"/>
      <c r="K961"/>
    </row>
    <row r="962" spans="1:11" x14ac:dyDescent="0.25">
      <c r="A962"/>
      <c r="B962"/>
      <c r="C962"/>
      <c r="D962"/>
      <c r="E962"/>
      <c r="F962"/>
      <c r="G962"/>
      <c r="H962"/>
      <c r="I962"/>
      <c r="J962"/>
      <c r="K962"/>
    </row>
    <row r="963" spans="1:11" x14ac:dyDescent="0.25">
      <c r="A963"/>
      <c r="B963"/>
      <c r="C963"/>
      <c r="D963"/>
      <c r="E963"/>
      <c r="F963"/>
      <c r="G963"/>
      <c r="H963"/>
      <c r="I963"/>
      <c r="J963"/>
      <c r="K963"/>
    </row>
    <row r="964" spans="1:11" x14ac:dyDescent="0.25">
      <c r="A964"/>
      <c r="B964"/>
      <c r="C964"/>
      <c r="D964"/>
      <c r="E964"/>
      <c r="F964"/>
      <c r="G964"/>
      <c r="H964"/>
      <c r="I964"/>
      <c r="J964"/>
      <c r="K964"/>
    </row>
    <row r="965" spans="1:11" x14ac:dyDescent="0.25">
      <c r="A965"/>
      <c r="B965"/>
      <c r="C965"/>
      <c r="D965"/>
      <c r="E965"/>
      <c r="F965"/>
      <c r="G965"/>
      <c r="H965"/>
      <c r="I965"/>
      <c r="J965"/>
      <c r="K965"/>
    </row>
    <row r="966" spans="1:11" x14ac:dyDescent="0.25">
      <c r="A966"/>
      <c r="B966"/>
      <c r="C966"/>
      <c r="D966"/>
      <c r="E966"/>
      <c r="F966"/>
      <c r="G966"/>
      <c r="H966"/>
      <c r="I966"/>
      <c r="J966"/>
      <c r="K966"/>
    </row>
    <row r="967" spans="1:11" x14ac:dyDescent="0.25">
      <c r="A967"/>
      <c r="B967"/>
      <c r="C967"/>
      <c r="D967"/>
      <c r="E967"/>
      <c r="F967"/>
      <c r="G967"/>
      <c r="H967"/>
      <c r="I967"/>
      <c r="J967"/>
      <c r="K967"/>
    </row>
    <row r="968" spans="1:11" x14ac:dyDescent="0.25">
      <c r="A968"/>
      <c r="B968"/>
      <c r="C968"/>
      <c r="D968"/>
      <c r="E968"/>
      <c r="F968"/>
      <c r="G968"/>
      <c r="H968"/>
      <c r="I968"/>
      <c r="J968"/>
      <c r="K968"/>
    </row>
    <row r="969" spans="1:11" x14ac:dyDescent="0.25">
      <c r="A969"/>
      <c r="B969"/>
      <c r="C969"/>
      <c r="D969"/>
      <c r="E969"/>
      <c r="F969"/>
      <c r="G969"/>
      <c r="H969"/>
      <c r="I969"/>
      <c r="J969"/>
      <c r="K969"/>
    </row>
    <row r="970" spans="1:11" x14ac:dyDescent="0.25">
      <c r="A970"/>
      <c r="B970"/>
      <c r="C970"/>
      <c r="D970"/>
      <c r="E970"/>
      <c r="F970"/>
      <c r="G970"/>
      <c r="H970"/>
      <c r="I970"/>
      <c r="J970"/>
      <c r="K970"/>
    </row>
    <row r="971" spans="1:11" x14ac:dyDescent="0.25">
      <c r="A971"/>
      <c r="B971"/>
      <c r="C971"/>
      <c r="D971"/>
      <c r="E971"/>
      <c r="F971"/>
      <c r="G971"/>
      <c r="H971"/>
      <c r="I971"/>
      <c r="J971"/>
      <c r="K971"/>
    </row>
    <row r="972" spans="1:11" x14ac:dyDescent="0.25">
      <c r="A972"/>
      <c r="B972"/>
      <c r="C972"/>
      <c r="D972"/>
      <c r="E972"/>
      <c r="F972"/>
      <c r="G972"/>
      <c r="H972"/>
      <c r="I972"/>
      <c r="J972"/>
      <c r="K972"/>
    </row>
    <row r="973" spans="1:11" x14ac:dyDescent="0.25">
      <c r="A973"/>
      <c r="B973"/>
      <c r="C973"/>
      <c r="D973"/>
      <c r="E973"/>
      <c r="F973"/>
      <c r="G973"/>
      <c r="H973"/>
      <c r="I973"/>
      <c r="J973"/>
      <c r="K973"/>
    </row>
    <row r="974" spans="1:11" x14ac:dyDescent="0.25">
      <c r="A974"/>
      <c r="B974"/>
      <c r="C974"/>
      <c r="D974"/>
      <c r="E974"/>
      <c r="F974"/>
      <c r="G974"/>
      <c r="H974"/>
      <c r="I974"/>
      <c r="J974"/>
      <c r="K974"/>
    </row>
    <row r="975" spans="1:11" x14ac:dyDescent="0.25">
      <c r="A975"/>
      <c r="B975"/>
      <c r="C975"/>
      <c r="D975"/>
      <c r="E975"/>
      <c r="F975"/>
      <c r="G975"/>
      <c r="H975"/>
      <c r="I975"/>
      <c r="J975"/>
      <c r="K975"/>
    </row>
    <row r="976" spans="1:11" x14ac:dyDescent="0.25">
      <c r="A976"/>
      <c r="B976"/>
      <c r="C976"/>
      <c r="D976"/>
      <c r="E976"/>
      <c r="F976"/>
      <c r="G976"/>
      <c r="H976"/>
      <c r="I976"/>
      <c r="J976"/>
      <c r="K976"/>
    </row>
    <row r="977" spans="1:11" x14ac:dyDescent="0.25">
      <c r="A977"/>
      <c r="B977"/>
      <c r="C977"/>
      <c r="D977"/>
      <c r="E977"/>
      <c r="F977"/>
      <c r="G977"/>
      <c r="H977"/>
      <c r="I977"/>
      <c r="J977"/>
      <c r="K977"/>
    </row>
    <row r="978" spans="1:11" x14ac:dyDescent="0.25">
      <c r="A978"/>
      <c r="B978"/>
      <c r="C978"/>
      <c r="D978"/>
      <c r="E978"/>
      <c r="F978"/>
      <c r="G978"/>
      <c r="H978"/>
      <c r="I978"/>
      <c r="J978"/>
      <c r="K978"/>
    </row>
    <row r="979" spans="1:11" x14ac:dyDescent="0.25">
      <c r="A979"/>
      <c r="B979"/>
      <c r="C979"/>
      <c r="D979"/>
      <c r="E979"/>
      <c r="F979"/>
      <c r="G979"/>
      <c r="H979"/>
      <c r="I979"/>
      <c r="J979"/>
      <c r="K979"/>
    </row>
    <row r="980" spans="1:11" x14ac:dyDescent="0.25">
      <c r="A980"/>
      <c r="B980"/>
      <c r="C980"/>
      <c r="D980"/>
      <c r="E980"/>
      <c r="F980"/>
      <c r="G980"/>
      <c r="H980"/>
      <c r="I980"/>
      <c r="J980"/>
      <c r="K980"/>
    </row>
    <row r="981" spans="1:11" x14ac:dyDescent="0.25">
      <c r="A981"/>
      <c r="B981"/>
      <c r="C981"/>
      <c r="D981"/>
      <c r="E981"/>
      <c r="F981"/>
      <c r="G981"/>
      <c r="H981"/>
      <c r="I981"/>
      <c r="J981"/>
      <c r="K981"/>
    </row>
    <row r="982" spans="1:11" x14ac:dyDescent="0.25">
      <c r="A982"/>
      <c r="B982"/>
      <c r="C982"/>
      <c r="D982"/>
      <c r="E982"/>
      <c r="F982"/>
      <c r="G982"/>
      <c r="H982"/>
      <c r="I982"/>
      <c r="J982"/>
      <c r="K982"/>
    </row>
    <row r="983" spans="1:11" x14ac:dyDescent="0.25">
      <c r="A983"/>
      <c r="B983"/>
      <c r="C983"/>
      <c r="D983"/>
      <c r="E983"/>
      <c r="F983"/>
      <c r="G983"/>
      <c r="H983"/>
      <c r="I983"/>
      <c r="J983"/>
      <c r="K983"/>
    </row>
    <row r="984" spans="1:11" x14ac:dyDescent="0.25">
      <c r="A984"/>
      <c r="B984"/>
      <c r="C984"/>
      <c r="D984"/>
      <c r="E984"/>
      <c r="F984"/>
      <c r="G984"/>
      <c r="H984"/>
      <c r="I984"/>
      <c r="J984"/>
      <c r="K984"/>
    </row>
    <row r="985" spans="1:11" x14ac:dyDescent="0.25">
      <c r="A985"/>
      <c r="B985"/>
      <c r="C985"/>
      <c r="D985"/>
      <c r="E985"/>
      <c r="F985"/>
      <c r="G985"/>
      <c r="H985"/>
      <c r="I985"/>
      <c r="J985"/>
      <c r="K985"/>
    </row>
    <row r="986" spans="1:11" x14ac:dyDescent="0.25">
      <c r="A986"/>
      <c r="B986"/>
      <c r="C986"/>
      <c r="D986"/>
      <c r="E986"/>
      <c r="F986"/>
      <c r="G986"/>
      <c r="H986"/>
      <c r="I986"/>
      <c r="J986"/>
      <c r="K986"/>
    </row>
    <row r="987" spans="1:11" x14ac:dyDescent="0.25">
      <c r="A987"/>
      <c r="B987"/>
      <c r="C987"/>
      <c r="D987"/>
      <c r="E987"/>
      <c r="F987"/>
      <c r="G987"/>
      <c r="H987"/>
      <c r="I987"/>
      <c r="J987"/>
      <c r="K987"/>
    </row>
    <row r="988" spans="1:11" x14ac:dyDescent="0.25">
      <c r="A988"/>
      <c r="B988"/>
      <c r="C988"/>
      <c r="D988"/>
      <c r="E988"/>
      <c r="F988"/>
      <c r="G988"/>
      <c r="H988"/>
      <c r="I988"/>
      <c r="J988"/>
      <c r="K988"/>
    </row>
    <row r="989" spans="1:11" x14ac:dyDescent="0.25">
      <c r="A989"/>
      <c r="B989"/>
      <c r="C989"/>
      <c r="D989"/>
      <c r="E989"/>
      <c r="F989"/>
      <c r="G989"/>
      <c r="H989"/>
      <c r="I989"/>
      <c r="J989"/>
      <c r="K989"/>
    </row>
    <row r="990" spans="1:11" x14ac:dyDescent="0.25">
      <c r="A990"/>
      <c r="B990"/>
      <c r="C990"/>
      <c r="D990"/>
      <c r="E990"/>
      <c r="F990"/>
      <c r="G990"/>
      <c r="H990"/>
      <c r="I990"/>
      <c r="J990"/>
      <c r="K990"/>
    </row>
    <row r="991" spans="1:11" x14ac:dyDescent="0.25">
      <c r="A991"/>
      <c r="B991"/>
      <c r="C991"/>
      <c r="D991"/>
      <c r="E991"/>
      <c r="F991"/>
      <c r="G991"/>
      <c r="H991"/>
      <c r="I991"/>
      <c r="J991"/>
      <c r="K991"/>
    </row>
    <row r="992" spans="1:11" x14ac:dyDescent="0.25">
      <c r="A992"/>
      <c r="B992"/>
      <c r="C992"/>
      <c r="D992"/>
      <c r="E992"/>
      <c r="F992"/>
      <c r="G992"/>
      <c r="H992"/>
      <c r="I992"/>
      <c r="J992"/>
      <c r="K992"/>
    </row>
    <row r="993" spans="1:11" x14ac:dyDescent="0.25">
      <c r="A993"/>
      <c r="B993"/>
      <c r="C993"/>
      <c r="D993"/>
      <c r="E993"/>
      <c r="F993"/>
      <c r="G993"/>
      <c r="H993"/>
      <c r="I993"/>
      <c r="J993"/>
      <c r="K993"/>
    </row>
    <row r="994" spans="1:11" x14ac:dyDescent="0.25">
      <c r="A994"/>
      <c r="B994"/>
      <c r="C994"/>
      <c r="D994"/>
      <c r="E994"/>
      <c r="F994"/>
      <c r="G994"/>
      <c r="H994"/>
      <c r="I994"/>
      <c r="J994"/>
      <c r="K994"/>
    </row>
    <row r="995" spans="1:11" x14ac:dyDescent="0.25">
      <c r="A995"/>
      <c r="B995"/>
      <c r="C995"/>
      <c r="D995"/>
      <c r="E995"/>
      <c r="F995"/>
      <c r="G995"/>
      <c r="H995"/>
      <c r="I995"/>
      <c r="J995"/>
      <c r="K995"/>
    </row>
    <row r="996" spans="1:11" x14ac:dyDescent="0.25">
      <c r="A996"/>
      <c r="B996"/>
      <c r="C996"/>
      <c r="D996"/>
      <c r="E996"/>
      <c r="F996"/>
      <c r="G996"/>
      <c r="H996"/>
      <c r="I996"/>
      <c r="J996"/>
      <c r="K996"/>
    </row>
    <row r="997" spans="1:11" x14ac:dyDescent="0.25">
      <c r="A997"/>
      <c r="B997"/>
      <c r="C997"/>
      <c r="D997"/>
      <c r="E997"/>
      <c r="F997"/>
      <c r="G997"/>
      <c r="H997"/>
      <c r="I997"/>
      <c r="J997"/>
      <c r="K997"/>
    </row>
    <row r="998" spans="1:11" x14ac:dyDescent="0.25">
      <c r="A998"/>
      <c r="B998"/>
      <c r="C998"/>
      <c r="D998"/>
      <c r="E998"/>
      <c r="F998"/>
      <c r="G998"/>
      <c r="H998"/>
      <c r="I998"/>
      <c r="J998"/>
      <c r="K998"/>
    </row>
    <row r="999" spans="1:11" x14ac:dyDescent="0.25">
      <c r="A999"/>
      <c r="B999"/>
      <c r="C999"/>
      <c r="D999"/>
      <c r="E999"/>
      <c r="F999"/>
      <c r="G999"/>
      <c r="H999"/>
      <c r="I999"/>
      <c r="J999"/>
      <c r="K999"/>
    </row>
    <row r="1000" spans="1:11" x14ac:dyDescent="0.25">
      <c r="A1000"/>
      <c r="B1000"/>
      <c r="C1000"/>
      <c r="D1000"/>
      <c r="E1000"/>
      <c r="F1000"/>
      <c r="G1000"/>
      <c r="H1000"/>
      <c r="I1000"/>
      <c r="J1000"/>
      <c r="K1000"/>
    </row>
    <row r="1001" spans="1:11" x14ac:dyDescent="0.25">
      <c r="A1001"/>
      <c r="B1001"/>
      <c r="C1001"/>
      <c r="D1001"/>
      <c r="E1001"/>
      <c r="F1001"/>
      <c r="G1001"/>
      <c r="H1001"/>
      <c r="I1001"/>
      <c r="J1001"/>
      <c r="K1001"/>
    </row>
    <row r="1002" spans="1:11" x14ac:dyDescent="0.25">
      <c r="A1002"/>
      <c r="B1002"/>
      <c r="C1002"/>
      <c r="D1002"/>
      <c r="E1002"/>
      <c r="F1002"/>
      <c r="G1002"/>
      <c r="H1002"/>
      <c r="I1002"/>
      <c r="J1002"/>
      <c r="K1002"/>
    </row>
    <row r="1003" spans="1:11" x14ac:dyDescent="0.25">
      <c r="A1003"/>
      <c r="B1003"/>
      <c r="C1003"/>
      <c r="D1003"/>
      <c r="E1003"/>
      <c r="F1003"/>
      <c r="G1003"/>
      <c r="H1003"/>
      <c r="I1003"/>
      <c r="J1003"/>
      <c r="K1003"/>
    </row>
    <row r="1004" spans="1:11" x14ac:dyDescent="0.25">
      <c r="A1004"/>
      <c r="B1004"/>
      <c r="C1004"/>
      <c r="D1004"/>
      <c r="E1004"/>
      <c r="F1004"/>
      <c r="G1004"/>
      <c r="H1004"/>
      <c r="I1004"/>
      <c r="J1004"/>
      <c r="K1004"/>
    </row>
    <row r="1005" spans="1:11" x14ac:dyDescent="0.25">
      <c r="A1005"/>
      <c r="B1005"/>
      <c r="C1005"/>
      <c r="D1005"/>
      <c r="E1005"/>
      <c r="F1005"/>
      <c r="G1005"/>
      <c r="H1005"/>
      <c r="I1005"/>
      <c r="J1005"/>
      <c r="K1005"/>
    </row>
    <row r="1006" spans="1:11" x14ac:dyDescent="0.25">
      <c r="A1006"/>
      <c r="B1006"/>
      <c r="C1006"/>
      <c r="D1006"/>
      <c r="E1006"/>
      <c r="F1006"/>
      <c r="G1006"/>
      <c r="H1006"/>
      <c r="I1006"/>
      <c r="J1006"/>
      <c r="K1006"/>
    </row>
    <row r="1007" spans="1:11" x14ac:dyDescent="0.25">
      <c r="A1007"/>
      <c r="B1007"/>
      <c r="C1007"/>
      <c r="D1007"/>
      <c r="E1007"/>
      <c r="F1007"/>
      <c r="G1007"/>
      <c r="H1007"/>
      <c r="I1007"/>
      <c r="J1007"/>
      <c r="K1007"/>
    </row>
    <row r="1008" spans="1:11" x14ac:dyDescent="0.25">
      <c r="A1008"/>
      <c r="B1008"/>
      <c r="C1008"/>
      <c r="D1008"/>
      <c r="E1008"/>
      <c r="F1008"/>
      <c r="G1008"/>
      <c r="H1008"/>
      <c r="I1008"/>
      <c r="J1008"/>
      <c r="K1008"/>
    </row>
    <row r="1009" spans="1:11" x14ac:dyDescent="0.25">
      <c r="A1009"/>
      <c r="B1009"/>
      <c r="C1009"/>
      <c r="D1009"/>
      <c r="E1009"/>
      <c r="F1009"/>
      <c r="G1009"/>
      <c r="H1009"/>
      <c r="I1009"/>
      <c r="J1009"/>
      <c r="K1009"/>
    </row>
    <row r="1010" spans="1:11" x14ac:dyDescent="0.25">
      <c r="A1010"/>
      <c r="B1010"/>
      <c r="C1010"/>
      <c r="D1010"/>
      <c r="E1010"/>
      <c r="F1010"/>
      <c r="G1010"/>
      <c r="H1010"/>
      <c r="I1010"/>
      <c r="J1010"/>
      <c r="K1010"/>
    </row>
    <row r="1011" spans="1:11" x14ac:dyDescent="0.25">
      <c r="A1011"/>
      <c r="B1011"/>
      <c r="C1011"/>
      <c r="D1011"/>
      <c r="E1011"/>
      <c r="F1011"/>
      <c r="G1011"/>
      <c r="H1011"/>
      <c r="I1011"/>
      <c r="J1011"/>
      <c r="K1011"/>
    </row>
    <row r="1012" spans="1:11" x14ac:dyDescent="0.25">
      <c r="A1012"/>
      <c r="B1012"/>
      <c r="C1012"/>
      <c r="D1012"/>
      <c r="E1012"/>
      <c r="F1012"/>
      <c r="G1012"/>
      <c r="H1012"/>
      <c r="I1012"/>
      <c r="J1012"/>
      <c r="K1012"/>
    </row>
    <row r="1013" spans="1:11" x14ac:dyDescent="0.25">
      <c r="A1013"/>
      <c r="B1013"/>
      <c r="C1013"/>
      <c r="D1013"/>
      <c r="E1013"/>
      <c r="F1013"/>
      <c r="G1013"/>
      <c r="H1013"/>
      <c r="I1013"/>
      <c r="J1013"/>
      <c r="K1013"/>
    </row>
    <row r="1014" spans="1:11" x14ac:dyDescent="0.25">
      <c r="A1014"/>
      <c r="B1014"/>
      <c r="C1014"/>
      <c r="D1014"/>
      <c r="E1014"/>
      <c r="F1014"/>
      <c r="G1014"/>
      <c r="H1014"/>
      <c r="I1014"/>
      <c r="J1014"/>
      <c r="K1014"/>
    </row>
    <row r="1015" spans="1:11" x14ac:dyDescent="0.25">
      <c r="A1015"/>
      <c r="B1015"/>
      <c r="C1015"/>
      <c r="D1015"/>
      <c r="E1015"/>
      <c r="F1015"/>
      <c r="G1015"/>
      <c r="H1015"/>
      <c r="I1015"/>
      <c r="J1015"/>
      <c r="K1015"/>
    </row>
    <row r="1016" spans="1:11" x14ac:dyDescent="0.25">
      <c r="A1016"/>
      <c r="B1016"/>
      <c r="C1016"/>
      <c r="D1016"/>
      <c r="E1016"/>
      <c r="F1016"/>
      <c r="G1016"/>
      <c r="H1016"/>
      <c r="I1016"/>
      <c r="J1016"/>
      <c r="K1016"/>
    </row>
    <row r="1017" spans="1:11" x14ac:dyDescent="0.25">
      <c r="A1017"/>
      <c r="B1017"/>
      <c r="C1017"/>
      <c r="D1017"/>
      <c r="E1017"/>
      <c r="F1017"/>
      <c r="G1017"/>
      <c r="H1017"/>
      <c r="I1017"/>
      <c r="J1017"/>
      <c r="K1017"/>
    </row>
    <row r="1018" spans="1:11" x14ac:dyDescent="0.25">
      <c r="A1018"/>
      <c r="B1018"/>
      <c r="C1018"/>
      <c r="D1018"/>
      <c r="E1018"/>
      <c r="F1018"/>
      <c r="G1018"/>
      <c r="H1018"/>
      <c r="I1018"/>
      <c r="J1018"/>
      <c r="K1018"/>
    </row>
    <row r="1019" spans="1:11" x14ac:dyDescent="0.25">
      <c r="A1019"/>
      <c r="B1019"/>
      <c r="C1019"/>
      <c r="D1019"/>
      <c r="E1019"/>
      <c r="F1019"/>
      <c r="G1019"/>
      <c r="H1019"/>
      <c r="I1019"/>
      <c r="J1019"/>
      <c r="K1019"/>
    </row>
    <row r="1020" spans="1:11" x14ac:dyDescent="0.25">
      <c r="A1020"/>
      <c r="B1020"/>
      <c r="C1020"/>
      <c r="D1020"/>
      <c r="E1020"/>
      <c r="F1020"/>
      <c r="G1020"/>
      <c r="H1020"/>
      <c r="I1020"/>
      <c r="J1020"/>
      <c r="K1020"/>
    </row>
    <row r="1021" spans="1:11" x14ac:dyDescent="0.25">
      <c r="A1021"/>
      <c r="B1021"/>
      <c r="C1021"/>
      <c r="D1021"/>
      <c r="E1021"/>
      <c r="F1021"/>
      <c r="G1021"/>
      <c r="H1021"/>
      <c r="I1021"/>
      <c r="J1021"/>
      <c r="K1021"/>
    </row>
    <row r="1022" spans="1:11" x14ac:dyDescent="0.25">
      <c r="A1022"/>
      <c r="B1022"/>
      <c r="C1022"/>
      <c r="D1022"/>
      <c r="E1022"/>
      <c r="F1022"/>
      <c r="G1022"/>
      <c r="H1022"/>
      <c r="I1022"/>
      <c r="J1022"/>
      <c r="K1022"/>
    </row>
    <row r="1023" spans="1:11" x14ac:dyDescent="0.25">
      <c r="A1023"/>
      <c r="B1023"/>
      <c r="C1023"/>
      <c r="D1023"/>
      <c r="E1023"/>
      <c r="F1023"/>
      <c r="G1023"/>
      <c r="H1023"/>
      <c r="I1023"/>
      <c r="J1023"/>
      <c r="K1023"/>
    </row>
    <row r="1024" spans="1:11" x14ac:dyDescent="0.25">
      <c r="A1024"/>
      <c r="B1024"/>
      <c r="C1024"/>
      <c r="D1024"/>
      <c r="E1024"/>
      <c r="F1024"/>
      <c r="G1024"/>
      <c r="H1024"/>
      <c r="I1024"/>
      <c r="J1024"/>
      <c r="K1024"/>
    </row>
    <row r="1025" spans="1:11" x14ac:dyDescent="0.25">
      <c r="A1025"/>
      <c r="B1025"/>
      <c r="C1025"/>
      <c r="D1025"/>
      <c r="E1025"/>
      <c r="F1025"/>
      <c r="G1025"/>
      <c r="H1025"/>
      <c r="I1025"/>
      <c r="J1025"/>
      <c r="K1025"/>
    </row>
    <row r="1026" spans="1:11" x14ac:dyDescent="0.25">
      <c r="A1026"/>
      <c r="B1026"/>
      <c r="C1026"/>
      <c r="D1026"/>
      <c r="E1026"/>
      <c r="F1026"/>
      <c r="G1026"/>
      <c r="H1026"/>
      <c r="I1026"/>
      <c r="J1026"/>
      <c r="K1026"/>
    </row>
    <row r="1027" spans="1:11" x14ac:dyDescent="0.25">
      <c r="A1027"/>
      <c r="B1027"/>
      <c r="C1027"/>
      <c r="D1027"/>
      <c r="E1027"/>
      <c r="F1027"/>
      <c r="G1027"/>
      <c r="H1027"/>
      <c r="I1027"/>
      <c r="J1027"/>
      <c r="K1027"/>
    </row>
    <row r="1028" spans="1:11" x14ac:dyDescent="0.25">
      <c r="A1028"/>
      <c r="B1028"/>
      <c r="C1028"/>
      <c r="D1028"/>
      <c r="E1028"/>
      <c r="F1028"/>
      <c r="G1028"/>
      <c r="H1028"/>
      <c r="I1028"/>
      <c r="J1028"/>
      <c r="K1028"/>
    </row>
    <row r="1029" spans="1:11" x14ac:dyDescent="0.25">
      <c r="A1029"/>
      <c r="B1029"/>
      <c r="C1029"/>
      <c r="D1029"/>
      <c r="E1029"/>
      <c r="F1029"/>
      <c r="G1029"/>
      <c r="H1029"/>
      <c r="I1029"/>
      <c r="J1029"/>
      <c r="K1029"/>
    </row>
    <row r="1030" spans="1:11" x14ac:dyDescent="0.25">
      <c r="A1030"/>
      <c r="B1030"/>
      <c r="C1030"/>
      <c r="D1030"/>
      <c r="E1030"/>
      <c r="F1030"/>
      <c r="G1030"/>
      <c r="H1030"/>
      <c r="I1030"/>
      <c r="J1030"/>
      <c r="K1030"/>
    </row>
    <row r="1031" spans="1:11" x14ac:dyDescent="0.25">
      <c r="A1031"/>
      <c r="B1031"/>
      <c r="C1031"/>
      <c r="D1031"/>
      <c r="E1031"/>
      <c r="F1031"/>
      <c r="G1031"/>
      <c r="H1031"/>
      <c r="I1031"/>
      <c r="J1031"/>
      <c r="K1031"/>
    </row>
    <row r="1032" spans="1:11" x14ac:dyDescent="0.25">
      <c r="A1032"/>
      <c r="B1032"/>
      <c r="C1032"/>
      <c r="D1032"/>
      <c r="E1032"/>
      <c r="F1032"/>
      <c r="G1032"/>
      <c r="H1032"/>
      <c r="I1032"/>
      <c r="J1032"/>
      <c r="K1032"/>
    </row>
    <row r="1033" spans="1:11" x14ac:dyDescent="0.25">
      <c r="A1033"/>
      <c r="B1033"/>
      <c r="C1033"/>
      <c r="D1033"/>
      <c r="E1033"/>
      <c r="F1033"/>
      <c r="G1033"/>
      <c r="H1033"/>
      <c r="I1033"/>
      <c r="J1033"/>
      <c r="K1033"/>
    </row>
    <row r="1034" spans="1:11" x14ac:dyDescent="0.25">
      <c r="A1034"/>
      <c r="B1034"/>
      <c r="C1034"/>
      <c r="D1034"/>
      <c r="E1034"/>
      <c r="F1034"/>
      <c r="G1034"/>
      <c r="H1034"/>
      <c r="I1034"/>
      <c r="J1034"/>
      <c r="K1034"/>
    </row>
    <row r="1035" spans="1:11" x14ac:dyDescent="0.25">
      <c r="A1035"/>
      <c r="B1035"/>
      <c r="C1035"/>
      <c r="D1035"/>
      <c r="E1035"/>
      <c r="F1035"/>
      <c r="G1035"/>
      <c r="H1035"/>
      <c r="I1035"/>
      <c r="J1035"/>
      <c r="K1035"/>
    </row>
    <row r="1036" spans="1:11" x14ac:dyDescent="0.25">
      <c r="A1036"/>
      <c r="B1036"/>
      <c r="C1036"/>
      <c r="D1036"/>
      <c r="E1036"/>
      <c r="F1036"/>
      <c r="G1036"/>
      <c r="H1036"/>
      <c r="I1036"/>
      <c r="J1036"/>
      <c r="K1036"/>
    </row>
    <row r="1037" spans="1:11" x14ac:dyDescent="0.25">
      <c r="A1037"/>
      <c r="B1037"/>
      <c r="C1037"/>
      <c r="D1037"/>
      <c r="E1037"/>
      <c r="F1037"/>
      <c r="G1037"/>
      <c r="H1037"/>
      <c r="I1037"/>
      <c r="J1037"/>
      <c r="K1037"/>
    </row>
    <row r="1038" spans="1:11" x14ac:dyDescent="0.25">
      <c r="A1038"/>
      <c r="B1038"/>
      <c r="C1038"/>
      <c r="D1038"/>
      <c r="E1038"/>
      <c r="F1038"/>
      <c r="G1038"/>
      <c r="H1038"/>
      <c r="I1038"/>
      <c r="J1038"/>
      <c r="K1038"/>
    </row>
    <row r="1039" spans="1:11" x14ac:dyDescent="0.25">
      <c r="A1039"/>
      <c r="B1039"/>
      <c r="C1039"/>
      <c r="D1039"/>
      <c r="E1039"/>
      <c r="F1039"/>
      <c r="G1039"/>
      <c r="H1039"/>
      <c r="I1039"/>
      <c r="J1039"/>
      <c r="K1039"/>
    </row>
    <row r="1040" spans="1:11" x14ac:dyDescent="0.25">
      <c r="A1040"/>
      <c r="B1040"/>
      <c r="C1040"/>
      <c r="D1040"/>
      <c r="E1040"/>
      <c r="F1040"/>
      <c r="G1040"/>
      <c r="H1040"/>
      <c r="I1040"/>
      <c r="J1040"/>
      <c r="K1040"/>
    </row>
    <row r="1041" spans="1:11" x14ac:dyDescent="0.25">
      <c r="A1041"/>
      <c r="B1041"/>
      <c r="C1041"/>
      <c r="D1041"/>
      <c r="E1041"/>
      <c r="F1041"/>
      <c r="G1041"/>
      <c r="H1041"/>
      <c r="I1041"/>
      <c r="J1041"/>
      <c r="K1041"/>
    </row>
    <row r="1042" spans="1:11" x14ac:dyDescent="0.25">
      <c r="A1042"/>
      <c r="B1042"/>
      <c r="C1042"/>
      <c r="D1042"/>
      <c r="E1042"/>
      <c r="F1042"/>
      <c r="G1042"/>
      <c r="H1042"/>
      <c r="I1042"/>
      <c r="J1042"/>
      <c r="K1042"/>
    </row>
    <row r="1043" spans="1:11" x14ac:dyDescent="0.25">
      <c r="A1043"/>
      <c r="B1043"/>
      <c r="C1043"/>
      <c r="D1043"/>
      <c r="E1043"/>
      <c r="F1043"/>
      <c r="G1043"/>
      <c r="H1043"/>
      <c r="I1043"/>
      <c r="J1043"/>
      <c r="K1043"/>
    </row>
    <row r="1044" spans="1:11" x14ac:dyDescent="0.25">
      <c r="A1044"/>
      <c r="B1044"/>
      <c r="C1044"/>
      <c r="D1044"/>
      <c r="E1044"/>
      <c r="F1044"/>
      <c r="G1044"/>
      <c r="H1044"/>
      <c r="I1044"/>
      <c r="J1044"/>
      <c r="K1044"/>
    </row>
    <row r="1045" spans="1:11" x14ac:dyDescent="0.25">
      <c r="A1045"/>
      <c r="B1045"/>
      <c r="C1045"/>
      <c r="D1045"/>
      <c r="E1045"/>
      <c r="F1045"/>
      <c r="G1045"/>
      <c r="H1045"/>
      <c r="I1045"/>
      <c r="J1045"/>
      <c r="K1045"/>
    </row>
    <row r="1046" spans="1:11" x14ac:dyDescent="0.25">
      <c r="A1046"/>
      <c r="B1046"/>
      <c r="C1046"/>
      <c r="D1046"/>
      <c r="E1046"/>
      <c r="F1046"/>
      <c r="G1046"/>
      <c r="H1046"/>
      <c r="I1046"/>
      <c r="J1046"/>
      <c r="K1046"/>
    </row>
    <row r="1047" spans="1:11" x14ac:dyDescent="0.25">
      <c r="A1047"/>
      <c r="B1047"/>
      <c r="C1047"/>
      <c r="D1047"/>
      <c r="E1047"/>
      <c r="F1047"/>
      <c r="G1047"/>
      <c r="H1047"/>
      <c r="I1047"/>
      <c r="J1047"/>
      <c r="K1047"/>
    </row>
    <row r="1048" spans="1:11" x14ac:dyDescent="0.25">
      <c r="A1048"/>
      <c r="B1048"/>
      <c r="C1048"/>
      <c r="D1048"/>
      <c r="E1048"/>
      <c r="F1048"/>
      <c r="G1048"/>
      <c r="H1048"/>
      <c r="I1048"/>
      <c r="J1048"/>
      <c r="K1048"/>
    </row>
    <row r="1049" spans="1:11" x14ac:dyDescent="0.25">
      <c r="A1049"/>
      <c r="B1049"/>
      <c r="C1049"/>
      <c r="D1049"/>
      <c r="E1049"/>
      <c r="F1049"/>
      <c r="G1049"/>
      <c r="H1049"/>
      <c r="I1049"/>
      <c r="J1049"/>
      <c r="K1049"/>
    </row>
    <row r="1050" spans="1:11" x14ac:dyDescent="0.25">
      <c r="A1050"/>
      <c r="B1050"/>
      <c r="C1050"/>
      <c r="D1050"/>
      <c r="E1050"/>
      <c r="F1050"/>
      <c r="G1050"/>
      <c r="H1050"/>
      <c r="I1050"/>
      <c r="J1050"/>
      <c r="K1050"/>
    </row>
    <row r="1051" spans="1:11" x14ac:dyDescent="0.25">
      <c r="A1051"/>
      <c r="B1051"/>
      <c r="C1051"/>
      <c r="D1051"/>
      <c r="E1051"/>
      <c r="F1051"/>
      <c r="G1051"/>
      <c r="H1051"/>
      <c r="I1051"/>
      <c r="J1051"/>
      <c r="K1051"/>
    </row>
    <row r="1052" spans="1:11" x14ac:dyDescent="0.25">
      <c r="A1052"/>
      <c r="B1052"/>
      <c r="C1052"/>
      <c r="D1052"/>
      <c r="E1052"/>
      <c r="F1052"/>
      <c r="G1052"/>
      <c r="H1052"/>
      <c r="I1052"/>
      <c r="J1052"/>
      <c r="K1052"/>
    </row>
    <row r="1053" spans="1:11" x14ac:dyDescent="0.25">
      <c r="A1053"/>
      <c r="B1053"/>
      <c r="C1053"/>
      <c r="D1053"/>
      <c r="E1053"/>
      <c r="F1053"/>
      <c r="G1053"/>
      <c r="H1053"/>
      <c r="I1053"/>
      <c r="J1053"/>
      <c r="K1053"/>
    </row>
    <row r="1054" spans="1:11" x14ac:dyDescent="0.25">
      <c r="A1054"/>
      <c r="B1054"/>
      <c r="C1054"/>
      <c r="D1054"/>
      <c r="E1054"/>
      <c r="F1054"/>
      <c r="G1054"/>
      <c r="H1054"/>
      <c r="I1054"/>
      <c r="J1054"/>
      <c r="K1054"/>
    </row>
    <row r="1055" spans="1:11" x14ac:dyDescent="0.25">
      <c r="A1055"/>
      <c r="B1055"/>
      <c r="C1055"/>
      <c r="D1055"/>
      <c r="E1055"/>
      <c r="F1055"/>
      <c r="G1055"/>
      <c r="H1055"/>
      <c r="I1055"/>
      <c r="J1055"/>
      <c r="K1055"/>
    </row>
    <row r="1056" spans="1:11" x14ac:dyDescent="0.25">
      <c r="A1056"/>
      <c r="B1056"/>
      <c r="C1056"/>
      <c r="D1056"/>
      <c r="E1056"/>
      <c r="F1056"/>
      <c r="G1056"/>
      <c r="H1056"/>
      <c r="I1056"/>
      <c r="J1056"/>
      <c r="K1056"/>
    </row>
    <row r="1057" spans="1:11" x14ac:dyDescent="0.25">
      <c r="A1057"/>
      <c r="B1057"/>
      <c r="C1057"/>
      <c r="D1057"/>
      <c r="E1057"/>
      <c r="F1057"/>
      <c r="G1057"/>
      <c r="H1057"/>
      <c r="I1057"/>
      <c r="J1057"/>
      <c r="K1057"/>
    </row>
    <row r="1058" spans="1:11" x14ac:dyDescent="0.25">
      <c r="A1058"/>
      <c r="B1058"/>
      <c r="C1058"/>
      <c r="D1058"/>
      <c r="E1058"/>
      <c r="F1058"/>
      <c r="G1058"/>
      <c r="H1058"/>
      <c r="I1058"/>
      <c r="J1058"/>
      <c r="K1058"/>
    </row>
    <row r="1059" spans="1:11" x14ac:dyDescent="0.25">
      <c r="A1059"/>
      <c r="B1059"/>
      <c r="C1059"/>
      <c r="D1059"/>
      <c r="E1059"/>
      <c r="F1059"/>
      <c r="G1059"/>
      <c r="H1059"/>
      <c r="I1059"/>
      <c r="J1059"/>
      <c r="K1059"/>
    </row>
    <row r="1060" spans="1:11" x14ac:dyDescent="0.25">
      <c r="A1060"/>
      <c r="B1060"/>
      <c r="C1060"/>
      <c r="D1060"/>
      <c r="E1060"/>
      <c r="F1060"/>
      <c r="G1060"/>
      <c r="H1060"/>
      <c r="I1060"/>
      <c r="J1060"/>
      <c r="K1060"/>
    </row>
    <row r="1061" spans="1:11" x14ac:dyDescent="0.25">
      <c r="A1061"/>
      <c r="B1061"/>
      <c r="C1061"/>
      <c r="D1061"/>
      <c r="E1061"/>
      <c r="F1061"/>
      <c r="G1061"/>
      <c r="H1061"/>
      <c r="I1061"/>
      <c r="J1061"/>
      <c r="K1061"/>
    </row>
    <row r="1062" spans="1:11" x14ac:dyDescent="0.25">
      <c r="A1062"/>
      <c r="B1062"/>
      <c r="C1062"/>
      <c r="D1062"/>
      <c r="E1062"/>
      <c r="F1062"/>
      <c r="G1062"/>
      <c r="H1062"/>
      <c r="I1062"/>
      <c r="J1062"/>
      <c r="K1062"/>
    </row>
    <row r="1063" spans="1:11" x14ac:dyDescent="0.25">
      <c r="A1063"/>
      <c r="B1063"/>
      <c r="C1063"/>
      <c r="D1063"/>
      <c r="E1063"/>
      <c r="F1063"/>
      <c r="G1063"/>
      <c r="H1063"/>
      <c r="I1063"/>
      <c r="J1063"/>
      <c r="K1063"/>
    </row>
    <row r="1064" spans="1:11" x14ac:dyDescent="0.25">
      <c r="A1064"/>
      <c r="B1064"/>
      <c r="C1064"/>
      <c r="D1064"/>
      <c r="E1064"/>
      <c r="F1064"/>
      <c r="G1064"/>
      <c r="H1064"/>
      <c r="I1064"/>
      <c r="J1064"/>
      <c r="K1064"/>
    </row>
    <row r="1065" spans="1:11" x14ac:dyDescent="0.25">
      <c r="A1065"/>
      <c r="B1065"/>
      <c r="C1065"/>
      <c r="D1065"/>
      <c r="E1065"/>
      <c r="F1065"/>
      <c r="G1065"/>
      <c r="H1065"/>
      <c r="I1065"/>
      <c r="J1065"/>
      <c r="K1065"/>
    </row>
    <row r="1066" spans="1:11" x14ac:dyDescent="0.25">
      <c r="A1066"/>
      <c r="B1066"/>
      <c r="C1066"/>
      <c r="D1066"/>
      <c r="E1066"/>
      <c r="F1066"/>
      <c r="G1066"/>
      <c r="H1066"/>
      <c r="I1066"/>
      <c r="J1066"/>
      <c r="K1066"/>
    </row>
    <row r="1067" spans="1:11" x14ac:dyDescent="0.25">
      <c r="A1067"/>
      <c r="B1067"/>
      <c r="C1067"/>
      <c r="D1067"/>
      <c r="E1067"/>
      <c r="F1067"/>
      <c r="G1067"/>
      <c r="H1067"/>
      <c r="I1067"/>
      <c r="J1067"/>
      <c r="K1067"/>
    </row>
    <row r="1068" spans="1:11" x14ac:dyDescent="0.25">
      <c r="A1068"/>
      <c r="B1068"/>
      <c r="C1068"/>
      <c r="D1068"/>
      <c r="E1068"/>
      <c r="F1068"/>
      <c r="G1068"/>
      <c r="H1068"/>
      <c r="I1068"/>
      <c r="J1068"/>
      <c r="K1068"/>
    </row>
    <row r="1069" spans="1:11" x14ac:dyDescent="0.25">
      <c r="A1069"/>
      <c r="B1069"/>
      <c r="C1069"/>
      <c r="D1069"/>
      <c r="E1069"/>
      <c r="F1069"/>
      <c r="G1069"/>
      <c r="H1069"/>
      <c r="I1069"/>
      <c r="J1069"/>
      <c r="K1069"/>
    </row>
    <row r="1070" spans="1:11" x14ac:dyDescent="0.25">
      <c r="A1070"/>
      <c r="B1070"/>
      <c r="C1070"/>
      <c r="D1070"/>
      <c r="E1070"/>
      <c r="F1070"/>
      <c r="G1070"/>
      <c r="H1070"/>
      <c r="I1070"/>
      <c r="J1070"/>
      <c r="K1070"/>
    </row>
    <row r="1071" spans="1:11" x14ac:dyDescent="0.25">
      <c r="A1071"/>
      <c r="B1071"/>
      <c r="C1071"/>
      <c r="D1071"/>
      <c r="E1071"/>
      <c r="F1071"/>
      <c r="G1071"/>
      <c r="H1071"/>
      <c r="I1071"/>
      <c r="J1071"/>
      <c r="K1071"/>
    </row>
    <row r="1072" spans="1:11" x14ac:dyDescent="0.25">
      <c r="A1072"/>
      <c r="B1072"/>
      <c r="C1072"/>
      <c r="D1072"/>
      <c r="E1072"/>
      <c r="F1072"/>
      <c r="G1072"/>
      <c r="H1072"/>
      <c r="I1072"/>
      <c r="J1072"/>
      <c r="K1072"/>
    </row>
    <row r="1073" spans="1:11" x14ac:dyDescent="0.25">
      <c r="A1073"/>
      <c r="B1073"/>
      <c r="C1073"/>
      <c r="D1073"/>
      <c r="E1073"/>
      <c r="F1073"/>
      <c r="G1073"/>
      <c r="H1073"/>
      <c r="I1073"/>
      <c r="J1073"/>
      <c r="K1073"/>
    </row>
    <row r="1074" spans="1:11" x14ac:dyDescent="0.25">
      <c r="A1074"/>
      <c r="B1074"/>
      <c r="C1074"/>
      <c r="D1074"/>
      <c r="E1074"/>
      <c r="F1074"/>
      <c r="G1074"/>
      <c r="H1074"/>
      <c r="I1074"/>
      <c r="J1074"/>
      <c r="K1074"/>
    </row>
    <row r="1075" spans="1:11" x14ac:dyDescent="0.25">
      <c r="A1075"/>
      <c r="B1075"/>
      <c r="C1075"/>
      <c r="D1075"/>
      <c r="E1075"/>
      <c r="F1075"/>
      <c r="G1075"/>
      <c r="H1075"/>
      <c r="I1075"/>
      <c r="J1075"/>
      <c r="K1075"/>
    </row>
    <row r="1076" spans="1:11" x14ac:dyDescent="0.25">
      <c r="A1076"/>
      <c r="B1076"/>
      <c r="C1076"/>
      <c r="D1076"/>
      <c r="E1076"/>
      <c r="F1076"/>
      <c r="G1076"/>
      <c r="H1076"/>
      <c r="I1076"/>
      <c r="J1076"/>
      <c r="K1076"/>
    </row>
    <row r="1077" spans="1:11" x14ac:dyDescent="0.25">
      <c r="A1077"/>
      <c r="B1077"/>
      <c r="C1077"/>
      <c r="D1077"/>
      <c r="E1077"/>
      <c r="F1077"/>
      <c r="G1077"/>
      <c r="H1077"/>
      <c r="I1077"/>
      <c r="J1077"/>
      <c r="K1077"/>
    </row>
    <row r="1078" spans="1:11" x14ac:dyDescent="0.25">
      <c r="A1078"/>
      <c r="B1078"/>
      <c r="C1078"/>
      <c r="D1078"/>
      <c r="E1078"/>
      <c r="F1078"/>
      <c r="G1078"/>
      <c r="H1078"/>
      <c r="I1078"/>
      <c r="J1078"/>
      <c r="K1078"/>
    </row>
    <row r="1079" spans="1:11" x14ac:dyDescent="0.25">
      <c r="A1079"/>
      <c r="B1079"/>
      <c r="C1079"/>
      <c r="D1079"/>
      <c r="E1079"/>
      <c r="F1079"/>
      <c r="G1079"/>
      <c r="H1079"/>
      <c r="I1079"/>
      <c r="J1079"/>
      <c r="K1079"/>
    </row>
    <row r="1080" spans="1:11" x14ac:dyDescent="0.25">
      <c r="A1080"/>
      <c r="B1080"/>
      <c r="C1080"/>
      <c r="D1080"/>
      <c r="E1080"/>
      <c r="F1080"/>
      <c r="G1080"/>
      <c r="H1080"/>
      <c r="I1080"/>
      <c r="J1080"/>
      <c r="K1080"/>
    </row>
    <row r="1081" spans="1:11" x14ac:dyDescent="0.25">
      <c r="A1081"/>
      <c r="B1081"/>
      <c r="C1081"/>
      <c r="D1081"/>
      <c r="E1081"/>
      <c r="F1081"/>
      <c r="G1081"/>
      <c r="H1081"/>
      <c r="I1081"/>
      <c r="J1081"/>
      <c r="K1081"/>
    </row>
    <row r="1082" spans="1:11" x14ac:dyDescent="0.25">
      <c r="A1082"/>
      <c r="B1082"/>
      <c r="C1082"/>
      <c r="D1082"/>
      <c r="E1082"/>
      <c r="F1082"/>
      <c r="G1082"/>
      <c r="H1082"/>
      <c r="I1082"/>
      <c r="J1082"/>
      <c r="K1082"/>
    </row>
    <row r="1083" spans="1:11" x14ac:dyDescent="0.25">
      <c r="A1083"/>
      <c r="B1083"/>
      <c r="C1083"/>
      <c r="D1083"/>
      <c r="E1083"/>
      <c r="F1083"/>
      <c r="G1083"/>
      <c r="H1083"/>
      <c r="I1083"/>
      <c r="J1083"/>
      <c r="K1083"/>
    </row>
    <row r="1084" spans="1:11" x14ac:dyDescent="0.25">
      <c r="A1084"/>
      <c r="B1084"/>
      <c r="C1084"/>
      <c r="D1084"/>
      <c r="E1084"/>
      <c r="F1084"/>
      <c r="G1084"/>
      <c r="H1084"/>
      <c r="I1084"/>
      <c r="J1084"/>
      <c r="K1084"/>
    </row>
    <row r="1085" spans="1:11" x14ac:dyDescent="0.25">
      <c r="A1085"/>
      <c r="B1085"/>
      <c r="C1085"/>
      <c r="D1085"/>
      <c r="E1085"/>
      <c r="F1085"/>
      <c r="G1085"/>
      <c r="H1085"/>
      <c r="I1085"/>
      <c r="J1085"/>
      <c r="K1085"/>
    </row>
    <row r="1086" spans="1:11" x14ac:dyDescent="0.25">
      <c r="A1086"/>
      <c r="B1086"/>
      <c r="C1086"/>
      <c r="D1086"/>
      <c r="E1086"/>
      <c r="F1086"/>
      <c r="G1086"/>
      <c r="H1086"/>
      <c r="I1086"/>
      <c r="J1086"/>
      <c r="K1086"/>
    </row>
    <row r="1087" spans="1:11" x14ac:dyDescent="0.25">
      <c r="A1087"/>
      <c r="B1087"/>
      <c r="C1087"/>
      <c r="D1087"/>
      <c r="E1087"/>
      <c r="F1087"/>
      <c r="G1087"/>
      <c r="H1087"/>
      <c r="I1087"/>
      <c r="J1087"/>
      <c r="K1087"/>
    </row>
    <row r="1088" spans="1:11" x14ac:dyDescent="0.25">
      <c r="A1088"/>
      <c r="B1088"/>
      <c r="C1088"/>
      <c r="D1088"/>
      <c r="E1088"/>
      <c r="F1088"/>
      <c r="G1088"/>
      <c r="H1088"/>
      <c r="I1088"/>
      <c r="J1088"/>
      <c r="K1088"/>
    </row>
    <row r="1089" spans="1:11" x14ac:dyDescent="0.25">
      <c r="A1089"/>
      <c r="B1089"/>
      <c r="C1089"/>
      <c r="D1089"/>
      <c r="E1089"/>
      <c r="F1089"/>
      <c r="G1089"/>
      <c r="H1089"/>
      <c r="I1089"/>
      <c r="J1089"/>
      <c r="K1089"/>
    </row>
    <row r="1090" spans="1:11" x14ac:dyDescent="0.25">
      <c r="A1090"/>
      <c r="B1090"/>
      <c r="C1090"/>
      <c r="D1090"/>
      <c r="E1090"/>
      <c r="F1090"/>
      <c r="G1090"/>
      <c r="H1090"/>
      <c r="I1090"/>
      <c r="J1090"/>
      <c r="K1090"/>
    </row>
    <row r="1091" spans="1:11" x14ac:dyDescent="0.25">
      <c r="A1091"/>
      <c r="B1091"/>
      <c r="C1091"/>
      <c r="D1091"/>
      <c r="E1091"/>
      <c r="F1091"/>
      <c r="G1091"/>
      <c r="H1091"/>
      <c r="I1091"/>
      <c r="J1091"/>
      <c r="K1091"/>
    </row>
    <row r="1092" spans="1:11" x14ac:dyDescent="0.25">
      <c r="A1092"/>
      <c r="B1092"/>
      <c r="C1092"/>
      <c r="D1092"/>
      <c r="E1092"/>
      <c r="F1092"/>
      <c r="G1092"/>
      <c r="H1092"/>
      <c r="I1092"/>
      <c r="J1092"/>
      <c r="K1092"/>
    </row>
    <row r="1093" spans="1:11" x14ac:dyDescent="0.25">
      <c r="A1093"/>
      <c r="B1093"/>
      <c r="C1093"/>
      <c r="D1093"/>
      <c r="E1093"/>
      <c r="F1093"/>
      <c r="G1093"/>
      <c r="H1093"/>
      <c r="I1093"/>
      <c r="J1093"/>
      <c r="K1093"/>
    </row>
    <row r="1094" spans="1:11" x14ac:dyDescent="0.25">
      <c r="A1094"/>
      <c r="B1094"/>
      <c r="C1094"/>
      <c r="D1094"/>
      <c r="E1094"/>
      <c r="F1094"/>
      <c r="G1094"/>
      <c r="H1094"/>
      <c r="I1094"/>
      <c r="J1094"/>
      <c r="K1094"/>
    </row>
    <row r="1095" spans="1:11" x14ac:dyDescent="0.25">
      <c r="A1095"/>
      <c r="B1095"/>
      <c r="C1095"/>
      <c r="D1095"/>
      <c r="E1095"/>
      <c r="F1095"/>
      <c r="G1095"/>
      <c r="H1095"/>
      <c r="I1095"/>
      <c r="J1095"/>
      <c r="K1095"/>
    </row>
    <row r="1096" spans="1:11" x14ac:dyDescent="0.25">
      <c r="A1096"/>
      <c r="B1096"/>
      <c r="C1096"/>
      <c r="D1096"/>
      <c r="E1096"/>
      <c r="F1096"/>
      <c r="G1096"/>
      <c r="H1096"/>
      <c r="I1096"/>
      <c r="J1096"/>
      <c r="K1096"/>
    </row>
    <row r="1097" spans="1:11" x14ac:dyDescent="0.25">
      <c r="A1097"/>
      <c r="B1097"/>
      <c r="C1097"/>
      <c r="D1097"/>
      <c r="E1097"/>
      <c r="F1097"/>
      <c r="G1097"/>
      <c r="H1097"/>
      <c r="I1097"/>
      <c r="J1097"/>
      <c r="K1097"/>
    </row>
    <row r="1098" spans="1:11" x14ac:dyDescent="0.25">
      <c r="A1098"/>
      <c r="B1098"/>
      <c r="C1098"/>
      <c r="D1098"/>
      <c r="E1098"/>
      <c r="F1098"/>
      <c r="G1098"/>
      <c r="H1098"/>
      <c r="I1098"/>
      <c r="J1098"/>
      <c r="K1098"/>
    </row>
    <row r="1099" spans="1:11" x14ac:dyDescent="0.25">
      <c r="A1099"/>
      <c r="B1099"/>
      <c r="C1099"/>
      <c r="D1099"/>
      <c r="E1099"/>
      <c r="F1099"/>
      <c r="G1099"/>
      <c r="H1099"/>
      <c r="I1099"/>
      <c r="J1099"/>
      <c r="K1099"/>
    </row>
    <row r="1100" spans="1:11" x14ac:dyDescent="0.25">
      <c r="A1100"/>
      <c r="B1100"/>
      <c r="C1100"/>
      <c r="D1100"/>
      <c r="E1100"/>
      <c r="F1100"/>
      <c r="G1100"/>
      <c r="H1100"/>
      <c r="I1100"/>
      <c r="J1100"/>
      <c r="K1100"/>
    </row>
    <row r="1101" spans="1:11" x14ac:dyDescent="0.25">
      <c r="A1101"/>
      <c r="B1101"/>
      <c r="C1101"/>
      <c r="D1101"/>
      <c r="E1101"/>
      <c r="F1101"/>
      <c r="G1101"/>
      <c r="H1101"/>
      <c r="I1101"/>
      <c r="J1101"/>
      <c r="K1101"/>
    </row>
    <row r="1102" spans="1:11" x14ac:dyDescent="0.25">
      <c r="A1102"/>
      <c r="B1102"/>
      <c r="C1102"/>
      <c r="D1102"/>
      <c r="E1102"/>
      <c r="F1102"/>
      <c r="G1102"/>
      <c r="H1102"/>
      <c r="I1102"/>
      <c r="J1102"/>
      <c r="K1102"/>
    </row>
    <row r="1103" spans="1:11" x14ac:dyDescent="0.25">
      <c r="A1103"/>
      <c r="B1103"/>
      <c r="C1103"/>
      <c r="D1103"/>
      <c r="E1103"/>
      <c r="F1103"/>
      <c r="G1103"/>
      <c r="H1103"/>
      <c r="I1103"/>
      <c r="J1103"/>
      <c r="K1103"/>
    </row>
    <row r="1104" spans="1:11" x14ac:dyDescent="0.25">
      <c r="A1104"/>
      <c r="B1104"/>
      <c r="C1104"/>
      <c r="D1104"/>
      <c r="E1104"/>
      <c r="F1104"/>
      <c r="G1104"/>
      <c r="H1104"/>
      <c r="I1104"/>
      <c r="J1104"/>
      <c r="K1104"/>
    </row>
    <row r="1105" spans="1:11" x14ac:dyDescent="0.25">
      <c r="A1105"/>
      <c r="B1105"/>
      <c r="C1105"/>
      <c r="D1105"/>
      <c r="E1105"/>
      <c r="F1105"/>
      <c r="G1105"/>
      <c r="H1105"/>
      <c r="I1105"/>
      <c r="J1105"/>
      <c r="K1105"/>
    </row>
    <row r="1106" spans="1:11" x14ac:dyDescent="0.25">
      <c r="A1106"/>
      <c r="B1106"/>
      <c r="C1106"/>
      <c r="D1106"/>
      <c r="E1106"/>
      <c r="F1106"/>
      <c r="G1106"/>
      <c r="H1106"/>
      <c r="I1106"/>
      <c r="J1106"/>
      <c r="K1106"/>
    </row>
    <row r="1107" spans="1:11" x14ac:dyDescent="0.25">
      <c r="A1107"/>
      <c r="B1107"/>
      <c r="C1107"/>
      <c r="D1107"/>
      <c r="E1107"/>
      <c r="F1107"/>
      <c r="G1107"/>
      <c r="H1107"/>
      <c r="I1107"/>
      <c r="J1107"/>
      <c r="K1107"/>
    </row>
    <row r="1108" spans="1:11" x14ac:dyDescent="0.25">
      <c r="A1108"/>
      <c r="B1108"/>
      <c r="C1108"/>
      <c r="D1108"/>
      <c r="E1108"/>
      <c r="F1108"/>
      <c r="G1108"/>
      <c r="H1108"/>
      <c r="I1108"/>
      <c r="J1108"/>
      <c r="K1108"/>
    </row>
    <row r="1109" spans="1:11" x14ac:dyDescent="0.25">
      <c r="A1109"/>
      <c r="B1109"/>
      <c r="C1109"/>
      <c r="D1109"/>
      <c r="E1109"/>
      <c r="F1109"/>
      <c r="G1109"/>
      <c r="H1109"/>
      <c r="I1109"/>
      <c r="J1109"/>
      <c r="K1109"/>
    </row>
    <row r="1110" spans="1:11" x14ac:dyDescent="0.25">
      <c r="A1110"/>
      <c r="B1110"/>
      <c r="C1110"/>
      <c r="D1110"/>
      <c r="E1110"/>
      <c r="F1110"/>
      <c r="G1110"/>
      <c r="H1110"/>
      <c r="I1110"/>
      <c r="J1110"/>
      <c r="K1110"/>
    </row>
    <row r="1111" spans="1:11" x14ac:dyDescent="0.25">
      <c r="A1111"/>
      <c r="B1111"/>
      <c r="C1111"/>
      <c r="D1111"/>
      <c r="E1111"/>
      <c r="F1111"/>
      <c r="G1111"/>
      <c r="H1111"/>
      <c r="I1111"/>
      <c r="J1111"/>
      <c r="K1111"/>
    </row>
    <row r="1112" spans="1:11" x14ac:dyDescent="0.25">
      <c r="A1112"/>
      <c r="B1112"/>
      <c r="C1112"/>
      <c r="D1112"/>
      <c r="E1112"/>
      <c r="F1112"/>
      <c r="G1112"/>
      <c r="H1112"/>
      <c r="I1112"/>
      <c r="J1112"/>
      <c r="K1112"/>
    </row>
    <row r="1113" spans="1:11" x14ac:dyDescent="0.25">
      <c r="A1113"/>
      <c r="B1113"/>
      <c r="C1113"/>
      <c r="D1113"/>
      <c r="E1113"/>
      <c r="F1113"/>
      <c r="G1113"/>
      <c r="H1113"/>
      <c r="I1113"/>
      <c r="J1113"/>
      <c r="K1113"/>
    </row>
    <row r="1114" spans="1:11" x14ac:dyDescent="0.25">
      <c r="A1114"/>
      <c r="B1114"/>
      <c r="C1114"/>
      <c r="D1114"/>
      <c r="E1114"/>
      <c r="F1114"/>
      <c r="G1114"/>
      <c r="H1114"/>
      <c r="I1114"/>
      <c r="J1114"/>
      <c r="K1114"/>
    </row>
    <row r="1115" spans="1:11" x14ac:dyDescent="0.25">
      <c r="A1115"/>
      <c r="B1115"/>
      <c r="C1115"/>
      <c r="D1115"/>
      <c r="E1115"/>
      <c r="F1115"/>
      <c r="G1115"/>
      <c r="H1115"/>
      <c r="I1115"/>
      <c r="J1115"/>
      <c r="K1115"/>
    </row>
    <row r="1116" spans="1:11" x14ac:dyDescent="0.25">
      <c r="A1116"/>
      <c r="B1116"/>
      <c r="C1116"/>
      <c r="D1116"/>
      <c r="E1116"/>
      <c r="F1116"/>
      <c r="G1116"/>
      <c r="H1116"/>
      <c r="I1116"/>
      <c r="J1116"/>
      <c r="K1116"/>
    </row>
    <row r="1117" spans="1:11" x14ac:dyDescent="0.25">
      <c r="A1117"/>
      <c r="B1117"/>
      <c r="C1117"/>
      <c r="D1117"/>
      <c r="E1117"/>
      <c r="F1117"/>
      <c r="G1117"/>
      <c r="H1117"/>
      <c r="I1117"/>
      <c r="J1117"/>
      <c r="K1117"/>
    </row>
    <row r="1118" spans="1:11" x14ac:dyDescent="0.25">
      <c r="A1118"/>
      <c r="B1118"/>
      <c r="C1118"/>
      <c r="D1118"/>
      <c r="E1118"/>
      <c r="F1118"/>
      <c r="G1118"/>
      <c r="H1118"/>
      <c r="I1118"/>
      <c r="J1118"/>
      <c r="K1118"/>
    </row>
    <row r="1119" spans="1:11" x14ac:dyDescent="0.25">
      <c r="A1119"/>
      <c r="B1119"/>
      <c r="C1119"/>
      <c r="D1119"/>
      <c r="E1119"/>
      <c r="F1119"/>
      <c r="G1119"/>
      <c r="H1119"/>
      <c r="I1119"/>
      <c r="J1119"/>
      <c r="K1119"/>
    </row>
    <row r="1120" spans="1:11" x14ac:dyDescent="0.25">
      <c r="A1120"/>
      <c r="B1120"/>
      <c r="C1120"/>
      <c r="D1120"/>
      <c r="E1120"/>
      <c r="F1120"/>
      <c r="G1120"/>
      <c r="H1120"/>
      <c r="I1120"/>
      <c r="J1120"/>
      <c r="K1120"/>
    </row>
    <row r="1121" spans="1:11" x14ac:dyDescent="0.25">
      <c r="A1121"/>
      <c r="B1121"/>
      <c r="C1121"/>
      <c r="D1121"/>
      <c r="E1121"/>
      <c r="F1121"/>
      <c r="G1121"/>
      <c r="H1121"/>
      <c r="I1121"/>
      <c r="J1121"/>
      <c r="K1121"/>
    </row>
    <row r="1122" spans="1:11" x14ac:dyDescent="0.25">
      <c r="A1122"/>
      <c r="B1122"/>
      <c r="C1122"/>
      <c r="D1122"/>
      <c r="E1122"/>
      <c r="F1122"/>
      <c r="G1122"/>
      <c r="H1122"/>
      <c r="I1122"/>
      <c r="J1122"/>
      <c r="K1122"/>
    </row>
    <row r="1123" spans="1:11" x14ac:dyDescent="0.25">
      <c r="A1123"/>
      <c r="B1123"/>
      <c r="C1123"/>
      <c r="D1123"/>
      <c r="E1123"/>
      <c r="F1123"/>
      <c r="G1123"/>
      <c r="H1123"/>
      <c r="I1123"/>
      <c r="J1123"/>
      <c r="K1123"/>
    </row>
    <row r="1124" spans="1:11" x14ac:dyDescent="0.25">
      <c r="A1124"/>
      <c r="B1124"/>
      <c r="C1124"/>
      <c r="D1124"/>
      <c r="E1124"/>
      <c r="F1124"/>
      <c r="G1124"/>
      <c r="H1124"/>
      <c r="I1124"/>
      <c r="J1124"/>
      <c r="K1124"/>
    </row>
    <row r="1125" spans="1:11" x14ac:dyDescent="0.25">
      <c r="A1125"/>
      <c r="B1125"/>
      <c r="C1125"/>
      <c r="D1125"/>
      <c r="E1125"/>
      <c r="F1125"/>
      <c r="G1125"/>
      <c r="H1125"/>
      <c r="I1125"/>
      <c r="J1125"/>
      <c r="K1125"/>
    </row>
    <row r="1126" spans="1:11" x14ac:dyDescent="0.25">
      <c r="A1126"/>
      <c r="B1126"/>
      <c r="C1126"/>
      <c r="D1126"/>
      <c r="E1126"/>
      <c r="F1126"/>
      <c r="G1126"/>
      <c r="H1126"/>
      <c r="I1126"/>
      <c r="J1126"/>
      <c r="K1126"/>
    </row>
    <row r="1127" spans="1:11" x14ac:dyDescent="0.25">
      <c r="A1127"/>
      <c r="B1127"/>
      <c r="C1127"/>
      <c r="D1127"/>
      <c r="E1127"/>
      <c r="F1127"/>
      <c r="G1127"/>
      <c r="H1127"/>
      <c r="I1127"/>
      <c r="J1127"/>
      <c r="K1127"/>
    </row>
    <row r="1128" spans="1:11" x14ac:dyDescent="0.25">
      <c r="A1128"/>
      <c r="B1128"/>
      <c r="C1128"/>
      <c r="D1128"/>
      <c r="E1128"/>
      <c r="F1128"/>
      <c r="G1128"/>
      <c r="H1128"/>
      <c r="I1128"/>
      <c r="J1128"/>
      <c r="K1128"/>
    </row>
    <row r="1129" spans="1:11" x14ac:dyDescent="0.25">
      <c r="A1129"/>
      <c r="B1129"/>
      <c r="C1129"/>
      <c r="D1129"/>
      <c r="E1129"/>
      <c r="F1129"/>
      <c r="G1129"/>
      <c r="H1129"/>
      <c r="I1129"/>
      <c r="J1129"/>
      <c r="K1129"/>
    </row>
    <row r="1130" spans="1:11" x14ac:dyDescent="0.25">
      <c r="A1130"/>
      <c r="B1130"/>
      <c r="C1130"/>
      <c r="D1130"/>
      <c r="E1130"/>
      <c r="F1130"/>
      <c r="G1130"/>
      <c r="H1130"/>
      <c r="I1130"/>
      <c r="J1130"/>
      <c r="K1130"/>
    </row>
    <row r="1131" spans="1:11" x14ac:dyDescent="0.25">
      <c r="A1131"/>
      <c r="B1131"/>
      <c r="C1131"/>
      <c r="D1131"/>
      <c r="E1131"/>
      <c r="F1131"/>
      <c r="G1131"/>
      <c r="H1131"/>
      <c r="I1131"/>
      <c r="J1131"/>
      <c r="K1131"/>
    </row>
    <row r="1132" spans="1:11" x14ac:dyDescent="0.25">
      <c r="A1132"/>
      <c r="B1132"/>
      <c r="C1132"/>
      <c r="D1132"/>
      <c r="E1132"/>
      <c r="F1132"/>
      <c r="G1132"/>
      <c r="H1132"/>
      <c r="I1132"/>
      <c r="J1132"/>
      <c r="K1132"/>
    </row>
    <row r="1133" spans="1:11" x14ac:dyDescent="0.25">
      <c r="A1133"/>
      <c r="B1133"/>
      <c r="C1133"/>
      <c r="D1133"/>
      <c r="E1133"/>
      <c r="F1133"/>
      <c r="G1133"/>
      <c r="H1133"/>
      <c r="I1133"/>
      <c r="J1133"/>
      <c r="K1133"/>
    </row>
    <row r="1134" spans="1:11" x14ac:dyDescent="0.25">
      <c r="A1134"/>
      <c r="B1134"/>
      <c r="C1134"/>
      <c r="D1134"/>
      <c r="E1134"/>
      <c r="F1134"/>
      <c r="G1134"/>
      <c r="H1134"/>
      <c r="I1134"/>
      <c r="J1134"/>
      <c r="K1134"/>
    </row>
    <row r="1135" spans="1:11" x14ac:dyDescent="0.25">
      <c r="A1135"/>
      <c r="B1135"/>
      <c r="C1135"/>
      <c r="D1135"/>
      <c r="E1135"/>
      <c r="F1135"/>
      <c r="G1135"/>
      <c r="H1135"/>
      <c r="I1135"/>
      <c r="J1135"/>
      <c r="K1135"/>
    </row>
    <row r="1136" spans="1:11" x14ac:dyDescent="0.25">
      <c r="A1136"/>
      <c r="B1136"/>
      <c r="C1136"/>
      <c r="D1136"/>
      <c r="E1136"/>
      <c r="F1136"/>
      <c r="G1136"/>
      <c r="H1136"/>
      <c r="I1136"/>
      <c r="J1136"/>
      <c r="K1136"/>
    </row>
    <row r="1137" spans="1:11" x14ac:dyDescent="0.25">
      <c r="A1137"/>
      <c r="B1137"/>
      <c r="C1137"/>
      <c r="D1137"/>
      <c r="E1137"/>
      <c r="F1137"/>
      <c r="G1137"/>
      <c r="H1137"/>
      <c r="I1137"/>
      <c r="J1137"/>
      <c r="K1137"/>
    </row>
    <row r="1138" spans="1:11" x14ac:dyDescent="0.25">
      <c r="A1138"/>
      <c r="B1138"/>
      <c r="C1138"/>
      <c r="D1138"/>
      <c r="E1138"/>
      <c r="F1138"/>
      <c r="G1138"/>
      <c r="H1138"/>
      <c r="I1138"/>
      <c r="J1138"/>
      <c r="K1138"/>
    </row>
    <row r="1139" spans="1:11" x14ac:dyDescent="0.25">
      <c r="A1139"/>
      <c r="B1139"/>
      <c r="C1139"/>
      <c r="D1139"/>
      <c r="E1139"/>
      <c r="F1139"/>
      <c r="G1139"/>
      <c r="H1139"/>
      <c r="I1139"/>
      <c r="J1139"/>
      <c r="K1139"/>
    </row>
    <row r="1140" spans="1:11" x14ac:dyDescent="0.25">
      <c r="A1140"/>
      <c r="B1140"/>
      <c r="C1140"/>
      <c r="D1140"/>
      <c r="E1140"/>
      <c r="F1140"/>
      <c r="G1140"/>
      <c r="H1140"/>
      <c r="I1140"/>
      <c r="J1140"/>
      <c r="K1140"/>
    </row>
    <row r="1141" spans="1:11" x14ac:dyDescent="0.25">
      <c r="A1141"/>
      <c r="B1141"/>
      <c r="C1141"/>
      <c r="D1141"/>
      <c r="E1141"/>
      <c r="F1141"/>
      <c r="G1141"/>
      <c r="H1141"/>
      <c r="I1141"/>
      <c r="J1141"/>
      <c r="K1141"/>
    </row>
    <row r="1142" spans="1:11" x14ac:dyDescent="0.25">
      <c r="A1142"/>
      <c r="B1142"/>
      <c r="C1142"/>
      <c r="D1142"/>
      <c r="E1142"/>
      <c r="F1142"/>
      <c r="G1142"/>
      <c r="H1142"/>
      <c r="I1142"/>
      <c r="J1142"/>
      <c r="K1142"/>
    </row>
    <row r="1143" spans="1:11" x14ac:dyDescent="0.25">
      <c r="A1143"/>
      <c r="B1143"/>
      <c r="C1143"/>
      <c r="D1143"/>
      <c r="E1143"/>
      <c r="F1143"/>
      <c r="G1143"/>
      <c r="H1143"/>
      <c r="I1143"/>
      <c r="J1143"/>
      <c r="K1143"/>
    </row>
    <row r="1144" spans="1:11" x14ac:dyDescent="0.25">
      <c r="A1144"/>
      <c r="B1144"/>
      <c r="C1144"/>
      <c r="D1144"/>
      <c r="E1144"/>
      <c r="F1144"/>
      <c r="G1144"/>
      <c r="H1144"/>
      <c r="I1144"/>
      <c r="J1144"/>
      <c r="K1144"/>
    </row>
    <row r="1145" spans="1:11" x14ac:dyDescent="0.25">
      <c r="A1145"/>
      <c r="B1145"/>
      <c r="C1145"/>
      <c r="D1145"/>
      <c r="E1145"/>
      <c r="F1145"/>
      <c r="G1145"/>
      <c r="H1145"/>
      <c r="I1145"/>
      <c r="J1145"/>
      <c r="K1145"/>
    </row>
    <row r="1146" spans="1:11" x14ac:dyDescent="0.25">
      <c r="A1146"/>
      <c r="B1146"/>
      <c r="C1146"/>
      <c r="D1146"/>
      <c r="E1146"/>
      <c r="F1146"/>
      <c r="G1146"/>
      <c r="H1146"/>
      <c r="I1146"/>
      <c r="J1146"/>
      <c r="K1146"/>
    </row>
    <row r="1147" spans="1:11" x14ac:dyDescent="0.25">
      <c r="A1147"/>
      <c r="B1147"/>
      <c r="C1147"/>
      <c r="D1147"/>
      <c r="E1147"/>
      <c r="F1147"/>
      <c r="G1147"/>
      <c r="H1147"/>
      <c r="I1147"/>
      <c r="J1147"/>
      <c r="K1147"/>
    </row>
    <row r="1148" spans="1:11" x14ac:dyDescent="0.25">
      <c r="A1148"/>
      <c r="B1148"/>
      <c r="C1148"/>
      <c r="D1148"/>
      <c r="E1148"/>
      <c r="F1148"/>
      <c r="G1148"/>
      <c r="H1148"/>
      <c r="I1148"/>
      <c r="J1148"/>
      <c r="K1148"/>
    </row>
    <row r="1149" spans="1:11" x14ac:dyDescent="0.25">
      <c r="A1149"/>
      <c r="B1149"/>
      <c r="C1149"/>
      <c r="D1149"/>
      <c r="E1149"/>
      <c r="F1149"/>
      <c r="G1149"/>
      <c r="H1149"/>
      <c r="I1149"/>
      <c r="J1149"/>
      <c r="K1149"/>
    </row>
    <row r="1150" spans="1:11" x14ac:dyDescent="0.25">
      <c r="A1150"/>
      <c r="B1150"/>
      <c r="C1150"/>
      <c r="D1150"/>
      <c r="E1150"/>
      <c r="F1150"/>
      <c r="G1150"/>
      <c r="H1150"/>
      <c r="I1150"/>
      <c r="J1150"/>
      <c r="K1150"/>
    </row>
    <row r="1151" spans="1:11" x14ac:dyDescent="0.25">
      <c r="A1151"/>
      <c r="B1151"/>
      <c r="C1151"/>
      <c r="D1151"/>
      <c r="E1151"/>
      <c r="F1151"/>
      <c r="G1151"/>
      <c r="H1151"/>
      <c r="I1151"/>
      <c r="J1151"/>
      <c r="K1151"/>
    </row>
    <row r="1152" spans="1:11" x14ac:dyDescent="0.25">
      <c r="A1152"/>
      <c r="B1152"/>
      <c r="C1152"/>
      <c r="D1152"/>
      <c r="E1152"/>
      <c r="F1152"/>
      <c r="G1152"/>
      <c r="H1152"/>
      <c r="I1152"/>
      <c r="J1152"/>
      <c r="K1152"/>
    </row>
    <row r="1153" spans="1:11" x14ac:dyDescent="0.25">
      <c r="A1153"/>
      <c r="B1153"/>
      <c r="C1153"/>
      <c r="D1153"/>
      <c r="E1153"/>
      <c r="F1153"/>
      <c r="G1153"/>
      <c r="H1153"/>
      <c r="I1153"/>
      <c r="J1153"/>
      <c r="K1153"/>
    </row>
    <row r="1154" spans="1:11" x14ac:dyDescent="0.25">
      <c r="A1154"/>
      <c r="B1154"/>
      <c r="C1154"/>
      <c r="D1154"/>
      <c r="E1154"/>
      <c r="F1154"/>
      <c r="G1154"/>
      <c r="H1154"/>
      <c r="I1154"/>
      <c r="J1154"/>
      <c r="K1154"/>
    </row>
    <row r="1155" spans="1:11" x14ac:dyDescent="0.25">
      <c r="A1155"/>
      <c r="B1155"/>
      <c r="C1155"/>
      <c r="D1155"/>
      <c r="E1155"/>
      <c r="F1155"/>
      <c r="G1155"/>
      <c r="H1155"/>
      <c r="I1155"/>
      <c r="J1155"/>
      <c r="K1155"/>
    </row>
    <row r="1156" spans="1:11" x14ac:dyDescent="0.25">
      <c r="A1156"/>
      <c r="B1156"/>
      <c r="C1156"/>
      <c r="D1156"/>
      <c r="E1156"/>
      <c r="F1156"/>
      <c r="G1156"/>
      <c r="H1156"/>
      <c r="I1156"/>
      <c r="J1156"/>
      <c r="K1156"/>
    </row>
    <row r="1157" spans="1:11" x14ac:dyDescent="0.25">
      <c r="A1157"/>
      <c r="B1157"/>
      <c r="C1157"/>
      <c r="D1157"/>
      <c r="E1157"/>
      <c r="F1157"/>
      <c r="G1157"/>
      <c r="H1157"/>
      <c r="I1157"/>
      <c r="J1157"/>
      <c r="K1157"/>
    </row>
    <row r="1158" spans="1:11" x14ac:dyDescent="0.25">
      <c r="A1158"/>
      <c r="B1158"/>
      <c r="C1158"/>
      <c r="D1158"/>
      <c r="E1158"/>
      <c r="F1158"/>
      <c r="G1158"/>
      <c r="H1158"/>
      <c r="I1158"/>
      <c r="J1158"/>
      <c r="K1158"/>
    </row>
    <row r="1159" spans="1:11" x14ac:dyDescent="0.25">
      <c r="A1159"/>
      <c r="B1159"/>
      <c r="C1159"/>
      <c r="D1159"/>
      <c r="E1159"/>
      <c r="F1159"/>
      <c r="G1159"/>
      <c r="H1159"/>
      <c r="I1159"/>
      <c r="J1159"/>
      <c r="K1159"/>
    </row>
    <row r="1160" spans="1:11" x14ac:dyDescent="0.25">
      <c r="A1160"/>
      <c r="B1160"/>
      <c r="C1160"/>
      <c r="D1160"/>
      <c r="E1160"/>
      <c r="F1160"/>
      <c r="G1160"/>
      <c r="H1160"/>
      <c r="I1160"/>
      <c r="J1160"/>
      <c r="K1160"/>
    </row>
    <row r="1161" spans="1:11" x14ac:dyDescent="0.25">
      <c r="A1161"/>
      <c r="B1161"/>
      <c r="C1161"/>
      <c r="D1161"/>
      <c r="E1161"/>
      <c r="F1161"/>
      <c r="G1161"/>
      <c r="H1161"/>
      <c r="I1161"/>
      <c r="J1161"/>
      <c r="K1161"/>
    </row>
    <row r="1162" spans="1:11" x14ac:dyDescent="0.25">
      <c r="A1162"/>
      <c r="B1162"/>
      <c r="C1162"/>
      <c r="D1162"/>
      <c r="E1162"/>
      <c r="F1162"/>
      <c r="G1162"/>
      <c r="H1162"/>
      <c r="I1162"/>
      <c r="J1162"/>
      <c r="K1162"/>
    </row>
    <row r="1163" spans="1:11" x14ac:dyDescent="0.25">
      <c r="A1163"/>
      <c r="B1163"/>
      <c r="C1163"/>
      <c r="D1163"/>
      <c r="E1163"/>
      <c r="F1163"/>
      <c r="G1163"/>
      <c r="H1163"/>
      <c r="I1163"/>
      <c r="J1163"/>
      <c r="K1163"/>
    </row>
    <row r="1164" spans="1:11" x14ac:dyDescent="0.25">
      <c r="A1164"/>
      <c r="B1164"/>
      <c r="C1164"/>
      <c r="D1164"/>
      <c r="E1164"/>
      <c r="F1164"/>
      <c r="G1164"/>
      <c r="H1164"/>
      <c r="I1164"/>
      <c r="J1164"/>
      <c r="K1164"/>
    </row>
    <row r="1165" spans="1:11" x14ac:dyDescent="0.25">
      <c r="A1165"/>
      <c r="B1165"/>
      <c r="C1165"/>
      <c r="D1165"/>
      <c r="E1165"/>
      <c r="F1165"/>
      <c r="G1165"/>
      <c r="H1165"/>
      <c r="I1165"/>
      <c r="J1165"/>
      <c r="K1165"/>
    </row>
    <row r="1166" spans="1:11" x14ac:dyDescent="0.25">
      <c r="A1166"/>
      <c r="B1166"/>
      <c r="C1166"/>
      <c r="D1166"/>
      <c r="E1166"/>
      <c r="F1166"/>
      <c r="G1166"/>
      <c r="H1166"/>
      <c r="I1166"/>
      <c r="J1166"/>
      <c r="K1166"/>
    </row>
    <row r="1167" spans="1:11" x14ac:dyDescent="0.25">
      <c r="A1167"/>
      <c r="B1167"/>
      <c r="C1167"/>
      <c r="D1167"/>
      <c r="E1167"/>
      <c r="F1167"/>
      <c r="G1167"/>
      <c r="H1167"/>
      <c r="I1167"/>
      <c r="J1167"/>
      <c r="K1167"/>
    </row>
    <row r="1168" spans="1:11" x14ac:dyDescent="0.25">
      <c r="A1168"/>
      <c r="B1168"/>
      <c r="C1168"/>
      <c r="D1168"/>
      <c r="E1168"/>
      <c r="F1168"/>
      <c r="G1168"/>
      <c r="H1168"/>
      <c r="I1168"/>
      <c r="J1168"/>
      <c r="K1168"/>
    </row>
    <row r="1169" spans="1:11" x14ac:dyDescent="0.25">
      <c r="A1169"/>
      <c r="B1169"/>
      <c r="C1169"/>
      <c r="D1169"/>
      <c r="E1169"/>
      <c r="F1169"/>
      <c r="G1169"/>
      <c r="H1169"/>
      <c r="I1169"/>
      <c r="J1169"/>
      <c r="K1169"/>
    </row>
    <row r="1170" spans="1:11" x14ac:dyDescent="0.25">
      <c r="A1170"/>
      <c r="B1170"/>
      <c r="C1170"/>
      <c r="D1170"/>
      <c r="E1170"/>
      <c r="F1170"/>
      <c r="G1170"/>
      <c r="H1170"/>
      <c r="I1170"/>
      <c r="J1170"/>
      <c r="K1170"/>
    </row>
    <row r="1171" spans="1:11" x14ac:dyDescent="0.25">
      <c r="A1171"/>
      <c r="B1171"/>
      <c r="C1171"/>
      <c r="D1171"/>
      <c r="E1171"/>
      <c r="F1171"/>
      <c r="G1171"/>
      <c r="H1171"/>
      <c r="I1171"/>
      <c r="J1171"/>
      <c r="K1171"/>
    </row>
    <row r="1172" spans="1:11" x14ac:dyDescent="0.25">
      <c r="A1172"/>
      <c r="B1172"/>
      <c r="C1172"/>
      <c r="D1172"/>
      <c r="E1172"/>
      <c r="F1172"/>
      <c r="G1172"/>
      <c r="H1172"/>
      <c r="I1172"/>
      <c r="J1172"/>
      <c r="K1172"/>
    </row>
    <row r="1173" spans="1:11" x14ac:dyDescent="0.25">
      <c r="A1173"/>
      <c r="B1173"/>
      <c r="C1173"/>
      <c r="D1173"/>
      <c r="E1173"/>
      <c r="F1173"/>
      <c r="G1173"/>
      <c r="H1173"/>
      <c r="I1173"/>
      <c r="J1173"/>
      <c r="K1173"/>
    </row>
    <row r="1174" spans="1:11" x14ac:dyDescent="0.25">
      <c r="A1174"/>
      <c r="B1174"/>
      <c r="C1174"/>
      <c r="D1174"/>
      <c r="E1174"/>
      <c r="F1174"/>
      <c r="G1174"/>
      <c r="H1174"/>
      <c r="I1174"/>
      <c r="J1174"/>
      <c r="K1174"/>
    </row>
    <row r="1175" spans="1:11" x14ac:dyDescent="0.25">
      <c r="A1175"/>
      <c r="B1175"/>
      <c r="C1175"/>
      <c r="D1175"/>
      <c r="E1175"/>
      <c r="F1175"/>
      <c r="G1175"/>
      <c r="H1175"/>
      <c r="I1175"/>
      <c r="J1175"/>
      <c r="K1175"/>
    </row>
    <row r="1176" spans="1:11" x14ac:dyDescent="0.25">
      <c r="A1176"/>
      <c r="B1176"/>
      <c r="C1176"/>
      <c r="D1176"/>
      <c r="E1176"/>
      <c r="F1176"/>
      <c r="G1176"/>
      <c r="H1176"/>
      <c r="I1176"/>
      <c r="J1176"/>
      <c r="K1176"/>
    </row>
    <row r="1177" spans="1:11" x14ac:dyDescent="0.25">
      <c r="A1177"/>
      <c r="B1177"/>
      <c r="C1177"/>
      <c r="D1177"/>
      <c r="E1177"/>
      <c r="F1177"/>
      <c r="G1177"/>
      <c r="H1177"/>
      <c r="I1177"/>
      <c r="J1177"/>
      <c r="K1177"/>
    </row>
    <row r="1178" spans="1:11" x14ac:dyDescent="0.25">
      <c r="A1178"/>
      <c r="B1178"/>
      <c r="C1178"/>
      <c r="D1178"/>
      <c r="E1178"/>
      <c r="F1178"/>
      <c r="G1178"/>
      <c r="H1178"/>
      <c r="I1178"/>
      <c r="J1178"/>
      <c r="K1178"/>
    </row>
    <row r="1179" spans="1:11" x14ac:dyDescent="0.25">
      <c r="A1179"/>
      <c r="B1179"/>
      <c r="C1179"/>
      <c r="D1179"/>
      <c r="E1179"/>
      <c r="F1179"/>
      <c r="G1179"/>
      <c r="H1179"/>
      <c r="I1179"/>
      <c r="J1179"/>
      <c r="K1179"/>
    </row>
    <row r="1180" spans="1:11" x14ac:dyDescent="0.25">
      <c r="A1180"/>
      <c r="B1180"/>
      <c r="C1180"/>
      <c r="D1180"/>
      <c r="E1180"/>
      <c r="F1180"/>
      <c r="G1180"/>
      <c r="H1180"/>
      <c r="I1180"/>
      <c r="J1180"/>
      <c r="K1180"/>
    </row>
    <row r="1181" spans="1:11" x14ac:dyDescent="0.25">
      <c r="A1181"/>
      <c r="B1181"/>
      <c r="C1181"/>
      <c r="D1181"/>
      <c r="E1181"/>
      <c r="F1181"/>
      <c r="G1181"/>
      <c r="H1181"/>
      <c r="I1181"/>
      <c r="J1181"/>
      <c r="K1181"/>
    </row>
    <row r="1182" spans="1:11" x14ac:dyDescent="0.25">
      <c r="A1182"/>
      <c r="B1182"/>
      <c r="C1182"/>
      <c r="D1182"/>
      <c r="E1182"/>
      <c r="F1182"/>
      <c r="G1182"/>
      <c r="H1182"/>
      <c r="I1182"/>
      <c r="J1182"/>
      <c r="K1182"/>
    </row>
    <row r="1183" spans="1:11" x14ac:dyDescent="0.25">
      <c r="A1183"/>
      <c r="B1183"/>
      <c r="C1183"/>
      <c r="D1183"/>
      <c r="E1183"/>
      <c r="F1183"/>
      <c r="G1183"/>
      <c r="H1183"/>
      <c r="I1183"/>
      <c r="J1183"/>
      <c r="K1183"/>
    </row>
    <row r="1184" spans="1:11" x14ac:dyDescent="0.25">
      <c r="A1184"/>
      <c r="B1184"/>
      <c r="C1184"/>
      <c r="D1184"/>
      <c r="E1184"/>
      <c r="F1184"/>
      <c r="G1184"/>
      <c r="H1184"/>
      <c r="I1184"/>
      <c r="J1184"/>
      <c r="K1184"/>
    </row>
    <row r="1185" spans="1:11" x14ac:dyDescent="0.25">
      <c r="A1185"/>
      <c r="B1185"/>
      <c r="C1185"/>
      <c r="D1185"/>
      <c r="E1185"/>
      <c r="F1185"/>
      <c r="G1185"/>
      <c r="H1185"/>
      <c r="I1185"/>
      <c r="J1185"/>
      <c r="K1185"/>
    </row>
    <row r="1186" spans="1:11" x14ac:dyDescent="0.25">
      <c r="A1186"/>
      <c r="B1186"/>
      <c r="C1186"/>
      <c r="D1186"/>
      <c r="E1186"/>
      <c r="F1186"/>
      <c r="G1186"/>
      <c r="H1186"/>
      <c r="I1186"/>
      <c r="J1186"/>
      <c r="K1186"/>
    </row>
    <row r="1187" spans="1:11" x14ac:dyDescent="0.25">
      <c r="A1187"/>
      <c r="B1187"/>
      <c r="C1187"/>
      <c r="D1187"/>
      <c r="E1187"/>
      <c r="F1187"/>
      <c r="G1187"/>
      <c r="H1187"/>
      <c r="I1187"/>
      <c r="J1187"/>
      <c r="K1187"/>
    </row>
    <row r="1188" spans="1:11" x14ac:dyDescent="0.25">
      <c r="A1188"/>
      <c r="B1188"/>
      <c r="C1188"/>
      <c r="D1188"/>
      <c r="E1188"/>
      <c r="F1188"/>
      <c r="G1188"/>
      <c r="H1188"/>
      <c r="I1188"/>
      <c r="J1188"/>
      <c r="K1188"/>
    </row>
    <row r="1189" spans="1:11" x14ac:dyDescent="0.25">
      <c r="A1189"/>
      <c r="B1189"/>
      <c r="C1189"/>
      <c r="D1189"/>
      <c r="E1189"/>
      <c r="F1189"/>
      <c r="G1189"/>
      <c r="H1189"/>
      <c r="I1189"/>
      <c r="J1189"/>
      <c r="K1189"/>
    </row>
    <row r="1190" spans="1:11" x14ac:dyDescent="0.25">
      <c r="A1190"/>
      <c r="B1190"/>
      <c r="C1190"/>
      <c r="D1190"/>
      <c r="E1190"/>
      <c r="F1190"/>
      <c r="G1190"/>
      <c r="H1190"/>
      <c r="I1190"/>
      <c r="J1190"/>
      <c r="K1190"/>
    </row>
    <row r="1191" spans="1:11" x14ac:dyDescent="0.25">
      <c r="A1191"/>
      <c r="B1191"/>
      <c r="C1191"/>
      <c r="D1191"/>
      <c r="E1191"/>
      <c r="F1191"/>
      <c r="G1191"/>
      <c r="H1191"/>
      <c r="I1191"/>
      <c r="J1191"/>
      <c r="K1191"/>
    </row>
    <row r="1192" spans="1:11" x14ac:dyDescent="0.25">
      <c r="A1192"/>
      <c r="B1192"/>
      <c r="C1192"/>
      <c r="D1192"/>
      <c r="E1192"/>
      <c r="F1192"/>
      <c r="G1192"/>
      <c r="H1192"/>
      <c r="I1192"/>
      <c r="J1192"/>
      <c r="K1192"/>
    </row>
    <row r="1193" spans="1:11" x14ac:dyDescent="0.25">
      <c r="A1193"/>
      <c r="B1193"/>
      <c r="C1193"/>
      <c r="D1193"/>
      <c r="E1193"/>
      <c r="F1193"/>
      <c r="G1193"/>
      <c r="H1193"/>
      <c r="I1193"/>
      <c r="J1193"/>
      <c r="K1193"/>
    </row>
    <row r="1194" spans="1:11" x14ac:dyDescent="0.25">
      <c r="A1194"/>
      <c r="B1194"/>
      <c r="C1194"/>
      <c r="D1194"/>
      <c r="E1194"/>
      <c r="F1194"/>
      <c r="G1194"/>
      <c r="H1194"/>
      <c r="I1194"/>
      <c r="J1194"/>
      <c r="K1194"/>
    </row>
    <row r="1195" spans="1:11" x14ac:dyDescent="0.25">
      <c r="A1195"/>
      <c r="B1195"/>
      <c r="C1195"/>
      <c r="D1195"/>
      <c r="E1195"/>
      <c r="F1195"/>
      <c r="G1195"/>
      <c r="H1195"/>
      <c r="I1195"/>
      <c r="J1195"/>
      <c r="K1195"/>
    </row>
    <row r="1196" spans="1:11" x14ac:dyDescent="0.25">
      <c r="A1196"/>
      <c r="B1196"/>
      <c r="C1196"/>
      <c r="D1196"/>
      <c r="E1196"/>
      <c r="F1196"/>
      <c r="G1196"/>
      <c r="H1196"/>
      <c r="I1196"/>
      <c r="J1196"/>
      <c r="K1196"/>
    </row>
    <row r="1197" spans="1:11" x14ac:dyDescent="0.25">
      <c r="A1197"/>
      <c r="B1197"/>
      <c r="C1197"/>
      <c r="D1197"/>
      <c r="E1197"/>
      <c r="F1197"/>
      <c r="G1197"/>
      <c r="H1197"/>
      <c r="I1197"/>
      <c r="J1197"/>
      <c r="K1197"/>
    </row>
    <row r="1198" spans="1:11" x14ac:dyDescent="0.25">
      <c r="A1198"/>
      <c r="B1198"/>
      <c r="C1198"/>
      <c r="D1198"/>
      <c r="E1198"/>
      <c r="F1198"/>
      <c r="G1198"/>
      <c r="H1198"/>
      <c r="I1198"/>
      <c r="J1198"/>
      <c r="K1198"/>
    </row>
    <row r="1199" spans="1:11" x14ac:dyDescent="0.25">
      <c r="A1199"/>
      <c r="B1199"/>
      <c r="C1199"/>
      <c r="D1199"/>
      <c r="E1199"/>
      <c r="F1199"/>
      <c r="G1199"/>
      <c r="H1199"/>
      <c r="I1199"/>
      <c r="J1199"/>
      <c r="K1199"/>
    </row>
    <row r="1200" spans="1:11" x14ac:dyDescent="0.25">
      <c r="A1200"/>
      <c r="B1200"/>
      <c r="C1200"/>
      <c r="D1200"/>
      <c r="E1200"/>
      <c r="F1200"/>
      <c r="G1200"/>
      <c r="H1200"/>
      <c r="I1200"/>
      <c r="J1200"/>
      <c r="K1200"/>
    </row>
    <row r="1201" spans="1:11" x14ac:dyDescent="0.25">
      <c r="A1201"/>
      <c r="B1201"/>
      <c r="C1201"/>
      <c r="D1201"/>
      <c r="E1201"/>
      <c r="F1201"/>
      <c r="G1201"/>
      <c r="H1201"/>
      <c r="I1201"/>
      <c r="J1201"/>
      <c r="K1201"/>
    </row>
    <row r="1202" spans="1:11" x14ac:dyDescent="0.25">
      <c r="A1202"/>
      <c r="B1202"/>
      <c r="C1202"/>
      <c r="D1202"/>
      <c r="E1202"/>
      <c r="F1202"/>
      <c r="G1202"/>
      <c r="H1202"/>
      <c r="I1202"/>
      <c r="J1202"/>
      <c r="K1202"/>
    </row>
    <row r="1203" spans="1:11" x14ac:dyDescent="0.25">
      <c r="A1203"/>
      <c r="B1203"/>
      <c r="C1203"/>
      <c r="D1203"/>
      <c r="E1203"/>
      <c r="F1203"/>
      <c r="G1203"/>
      <c r="H1203"/>
      <c r="I1203"/>
      <c r="J1203"/>
      <c r="K1203"/>
    </row>
    <row r="1204" spans="1:11" x14ac:dyDescent="0.25">
      <c r="A1204"/>
      <c r="B1204"/>
      <c r="C1204"/>
      <c r="D1204"/>
      <c r="E1204"/>
      <c r="F1204"/>
      <c r="G1204"/>
      <c r="H1204"/>
      <c r="I1204"/>
      <c r="J1204"/>
      <c r="K1204"/>
    </row>
    <row r="1205" spans="1:11" x14ac:dyDescent="0.25">
      <c r="A1205"/>
      <c r="B1205"/>
      <c r="C1205"/>
      <c r="D1205"/>
      <c r="E1205"/>
      <c r="F1205"/>
      <c r="G1205"/>
      <c r="H1205"/>
      <c r="I1205"/>
      <c r="J1205"/>
      <c r="K1205"/>
    </row>
    <row r="1206" spans="1:11" x14ac:dyDescent="0.25">
      <c r="A1206"/>
      <c r="B1206"/>
      <c r="C1206"/>
      <c r="D1206"/>
      <c r="E1206"/>
      <c r="F1206"/>
      <c r="G1206"/>
      <c r="H1206"/>
      <c r="I1206"/>
      <c r="J1206"/>
      <c r="K1206"/>
    </row>
    <row r="1207" spans="1:11" x14ac:dyDescent="0.25">
      <c r="A1207"/>
      <c r="B1207"/>
      <c r="C1207"/>
      <c r="D1207"/>
      <c r="E1207"/>
      <c r="F1207"/>
      <c r="G1207"/>
      <c r="H1207"/>
      <c r="I1207"/>
      <c r="J1207"/>
      <c r="K1207"/>
    </row>
    <row r="1208" spans="1:11" x14ac:dyDescent="0.25">
      <c r="A1208"/>
      <c r="B1208"/>
      <c r="C1208"/>
      <c r="D1208"/>
      <c r="E1208"/>
      <c r="F1208"/>
      <c r="G1208"/>
      <c r="H1208"/>
      <c r="I1208"/>
      <c r="J1208"/>
      <c r="K1208"/>
    </row>
    <row r="1209" spans="1:11" x14ac:dyDescent="0.25">
      <c r="A1209"/>
      <c r="B1209"/>
      <c r="C1209"/>
      <c r="D1209"/>
      <c r="E1209"/>
      <c r="F1209"/>
      <c r="G1209"/>
      <c r="H1209"/>
      <c r="I1209"/>
      <c r="J1209"/>
      <c r="K1209"/>
    </row>
    <row r="1210" spans="1:11" x14ac:dyDescent="0.25">
      <c r="A1210"/>
      <c r="B1210"/>
      <c r="C1210"/>
      <c r="D1210"/>
      <c r="E1210"/>
      <c r="F1210"/>
      <c r="G1210"/>
      <c r="H1210"/>
      <c r="I1210"/>
      <c r="J1210"/>
      <c r="K1210"/>
    </row>
    <row r="1211" spans="1:11" x14ac:dyDescent="0.25">
      <c r="A1211"/>
      <c r="B1211"/>
      <c r="C1211"/>
      <c r="D1211"/>
      <c r="E1211"/>
      <c r="F1211"/>
      <c r="G1211"/>
      <c r="H1211"/>
      <c r="I1211"/>
      <c r="J1211"/>
      <c r="K1211"/>
    </row>
    <row r="1212" spans="1:11" x14ac:dyDescent="0.25">
      <c r="A1212"/>
      <c r="B1212"/>
      <c r="C1212"/>
      <c r="D1212"/>
      <c r="E1212"/>
      <c r="F1212"/>
      <c r="G1212"/>
      <c r="H1212"/>
      <c r="I1212"/>
      <c r="J1212"/>
      <c r="K1212"/>
    </row>
    <row r="1213" spans="1:11" x14ac:dyDescent="0.25">
      <c r="A1213"/>
      <c r="B1213"/>
      <c r="C1213"/>
      <c r="D1213"/>
      <c r="E1213"/>
      <c r="F1213"/>
      <c r="G1213"/>
      <c r="H1213"/>
      <c r="I1213"/>
      <c r="J1213"/>
      <c r="K1213"/>
    </row>
    <row r="1214" spans="1:11" x14ac:dyDescent="0.25">
      <c r="A1214"/>
      <c r="B1214"/>
      <c r="C1214"/>
      <c r="D1214"/>
      <c r="E1214"/>
      <c r="F1214"/>
      <c r="G1214"/>
      <c r="H1214"/>
      <c r="I1214"/>
      <c r="J1214"/>
      <c r="K1214"/>
    </row>
    <row r="1215" spans="1:11" x14ac:dyDescent="0.25">
      <c r="A1215"/>
      <c r="B1215"/>
      <c r="C1215"/>
      <c r="D1215"/>
      <c r="E1215"/>
      <c r="F1215"/>
      <c r="G1215"/>
      <c r="H1215"/>
      <c r="I1215"/>
      <c r="J1215"/>
      <c r="K1215"/>
    </row>
    <row r="1216" spans="1:11" x14ac:dyDescent="0.25">
      <c r="A1216"/>
      <c r="B1216"/>
      <c r="C1216"/>
      <c r="D1216"/>
      <c r="E1216"/>
      <c r="F1216"/>
      <c r="G1216"/>
      <c r="H1216"/>
      <c r="I1216"/>
      <c r="J1216"/>
      <c r="K1216"/>
    </row>
    <row r="1217" spans="1:11" x14ac:dyDescent="0.25">
      <c r="A1217"/>
      <c r="B1217"/>
      <c r="C1217"/>
      <c r="D1217"/>
      <c r="E1217"/>
      <c r="F1217"/>
      <c r="G1217"/>
      <c r="H1217"/>
      <c r="I1217"/>
      <c r="J1217"/>
      <c r="K1217"/>
    </row>
    <row r="1218" spans="1:11" x14ac:dyDescent="0.25">
      <c r="A1218"/>
      <c r="B1218"/>
      <c r="C1218"/>
      <c r="D1218"/>
      <c r="E1218"/>
      <c r="F1218"/>
      <c r="G1218"/>
      <c r="H1218"/>
      <c r="I1218"/>
      <c r="J1218"/>
      <c r="K1218"/>
    </row>
    <row r="1219" spans="1:11" x14ac:dyDescent="0.25">
      <c r="A1219"/>
      <c r="B1219"/>
      <c r="C1219"/>
      <c r="D1219"/>
      <c r="E1219"/>
      <c r="F1219"/>
      <c r="G1219"/>
      <c r="H1219"/>
      <c r="I1219"/>
      <c r="J1219"/>
      <c r="K1219"/>
    </row>
    <row r="1220" spans="1:11" x14ac:dyDescent="0.25">
      <c r="A1220"/>
      <c r="B1220"/>
      <c r="C1220"/>
      <c r="D1220"/>
      <c r="E1220"/>
      <c r="F1220"/>
      <c r="G1220"/>
      <c r="H1220"/>
      <c r="I1220"/>
      <c r="J1220"/>
      <c r="K1220"/>
    </row>
    <row r="1221" spans="1:11" x14ac:dyDescent="0.25">
      <c r="A1221"/>
      <c r="B1221"/>
      <c r="C1221"/>
      <c r="D1221"/>
      <c r="E1221"/>
      <c r="F1221"/>
      <c r="G1221"/>
      <c r="H1221"/>
      <c r="I1221"/>
      <c r="J1221"/>
      <c r="K1221"/>
    </row>
    <row r="1222" spans="1:11" x14ac:dyDescent="0.25">
      <c r="A1222"/>
      <c r="B1222"/>
      <c r="C1222"/>
      <c r="D1222"/>
      <c r="E1222"/>
      <c r="F1222"/>
      <c r="G1222"/>
      <c r="H1222"/>
      <c r="I1222"/>
      <c r="J1222"/>
      <c r="K1222"/>
    </row>
    <row r="1223" spans="1:11" x14ac:dyDescent="0.25">
      <c r="A1223"/>
      <c r="B1223"/>
      <c r="C1223"/>
      <c r="D1223"/>
      <c r="E1223"/>
      <c r="F1223"/>
      <c r="G1223"/>
      <c r="H1223"/>
      <c r="I1223"/>
      <c r="J1223"/>
      <c r="K1223"/>
    </row>
    <row r="1224" spans="1:11" x14ac:dyDescent="0.25">
      <c r="A1224"/>
      <c r="B1224"/>
      <c r="C1224"/>
      <c r="D1224"/>
      <c r="E1224"/>
      <c r="F1224"/>
      <c r="G1224"/>
      <c r="H1224"/>
      <c r="I1224"/>
      <c r="J1224"/>
      <c r="K1224"/>
    </row>
    <row r="1225" spans="1:11" x14ac:dyDescent="0.25">
      <c r="A1225"/>
      <c r="B1225"/>
      <c r="C1225"/>
      <c r="D1225"/>
      <c r="E1225"/>
      <c r="F1225"/>
      <c r="G1225"/>
      <c r="H1225"/>
      <c r="I1225"/>
      <c r="J1225"/>
      <c r="K1225"/>
    </row>
    <row r="1226" spans="1:11" x14ac:dyDescent="0.25">
      <c r="A1226"/>
      <c r="B1226"/>
      <c r="C1226"/>
      <c r="D1226"/>
      <c r="E1226"/>
      <c r="F1226"/>
      <c r="G1226"/>
      <c r="H1226"/>
      <c r="I1226"/>
      <c r="J1226"/>
      <c r="K1226"/>
    </row>
    <row r="1227" spans="1:11" x14ac:dyDescent="0.25">
      <c r="A1227"/>
      <c r="B1227"/>
      <c r="C1227"/>
      <c r="D1227"/>
      <c r="E1227"/>
      <c r="F1227"/>
      <c r="G1227"/>
      <c r="H1227"/>
      <c r="I1227"/>
      <c r="J1227"/>
      <c r="K1227"/>
    </row>
    <row r="1228" spans="1:11" x14ac:dyDescent="0.25">
      <c r="A1228"/>
      <c r="B1228"/>
      <c r="C1228"/>
      <c r="D1228"/>
      <c r="E1228"/>
      <c r="F1228"/>
      <c r="G1228"/>
      <c r="H1228"/>
      <c r="I1228"/>
      <c r="J1228"/>
      <c r="K1228"/>
    </row>
    <row r="1229" spans="1:11" x14ac:dyDescent="0.25">
      <c r="A1229"/>
      <c r="B1229"/>
      <c r="C1229"/>
      <c r="D1229"/>
      <c r="E1229"/>
      <c r="F1229"/>
      <c r="G1229"/>
      <c r="H1229"/>
      <c r="I1229"/>
      <c r="J1229"/>
      <c r="K1229"/>
    </row>
    <row r="1230" spans="1:11" x14ac:dyDescent="0.25">
      <c r="A1230"/>
      <c r="B1230"/>
      <c r="C1230"/>
      <c r="D1230"/>
      <c r="E1230"/>
      <c r="F1230"/>
      <c r="G1230"/>
      <c r="H1230"/>
      <c r="I1230"/>
      <c r="J1230"/>
      <c r="K1230"/>
    </row>
    <row r="1231" spans="1:11" x14ac:dyDescent="0.25">
      <c r="A1231"/>
      <c r="B1231"/>
      <c r="C1231"/>
      <c r="D1231"/>
      <c r="E1231"/>
      <c r="F1231"/>
      <c r="G1231"/>
      <c r="H1231"/>
      <c r="I1231"/>
      <c r="J1231"/>
      <c r="K1231"/>
    </row>
    <row r="1232" spans="1:11" x14ac:dyDescent="0.25">
      <c r="A1232"/>
      <c r="B1232"/>
      <c r="C1232"/>
      <c r="D1232"/>
      <c r="E1232"/>
      <c r="F1232"/>
      <c r="G1232"/>
      <c r="H1232"/>
      <c r="I1232"/>
      <c r="J1232"/>
      <c r="K1232"/>
    </row>
    <row r="1233" spans="1:11" x14ac:dyDescent="0.25">
      <c r="A1233"/>
      <c r="B1233"/>
      <c r="C1233"/>
      <c r="D1233"/>
      <c r="E1233"/>
      <c r="F1233"/>
      <c r="G1233"/>
      <c r="H1233"/>
      <c r="I1233"/>
      <c r="J1233"/>
      <c r="K1233"/>
    </row>
    <row r="1234" spans="1:11" x14ac:dyDescent="0.25">
      <c r="A1234"/>
      <c r="B1234"/>
      <c r="C1234"/>
      <c r="D1234"/>
      <c r="E1234"/>
      <c r="F1234"/>
      <c r="G1234"/>
      <c r="H1234"/>
      <c r="I1234"/>
      <c r="J1234"/>
      <c r="K1234"/>
    </row>
    <row r="1235" spans="1:11" x14ac:dyDescent="0.25">
      <c r="A1235"/>
      <c r="B1235"/>
      <c r="C1235"/>
      <c r="D1235"/>
      <c r="E1235"/>
      <c r="F1235"/>
      <c r="G1235"/>
      <c r="H1235"/>
      <c r="I1235"/>
      <c r="J1235"/>
      <c r="K1235"/>
    </row>
    <row r="1236" spans="1:11" x14ac:dyDescent="0.25">
      <c r="A1236"/>
      <c r="B1236"/>
      <c r="C1236"/>
      <c r="D1236"/>
      <c r="E1236"/>
      <c r="F1236"/>
      <c r="G1236"/>
      <c r="H1236"/>
      <c r="I1236"/>
      <c r="J1236"/>
      <c r="K1236"/>
    </row>
    <row r="1237" spans="1:11" x14ac:dyDescent="0.25">
      <c r="A1237"/>
      <c r="B1237"/>
      <c r="C1237"/>
      <c r="D1237"/>
      <c r="E1237"/>
      <c r="F1237"/>
      <c r="G1237"/>
      <c r="H1237"/>
      <c r="I1237"/>
      <c r="J1237"/>
      <c r="K1237"/>
    </row>
    <row r="1238" spans="1:11" x14ac:dyDescent="0.25">
      <c r="A1238"/>
      <c r="B1238"/>
      <c r="C1238"/>
      <c r="D1238"/>
      <c r="E1238"/>
      <c r="F1238"/>
      <c r="G1238"/>
      <c r="H1238"/>
      <c r="I1238"/>
      <c r="J1238"/>
      <c r="K1238"/>
    </row>
    <row r="1239" spans="1:11" x14ac:dyDescent="0.25">
      <c r="A1239"/>
      <c r="B1239"/>
      <c r="C1239"/>
      <c r="D1239"/>
      <c r="E1239"/>
      <c r="F1239"/>
      <c r="G1239"/>
      <c r="H1239"/>
      <c r="I1239"/>
      <c r="J1239"/>
      <c r="K1239"/>
    </row>
    <row r="1240" spans="1:11" x14ac:dyDescent="0.25">
      <c r="A1240"/>
      <c r="B1240"/>
      <c r="C1240"/>
      <c r="D1240"/>
      <c r="E1240"/>
      <c r="F1240"/>
      <c r="G1240"/>
      <c r="H1240"/>
      <c r="I1240"/>
      <c r="J1240"/>
      <c r="K1240"/>
    </row>
    <row r="1241" spans="1:11" x14ac:dyDescent="0.25">
      <c r="A1241"/>
      <c r="B1241"/>
      <c r="C1241"/>
      <c r="D1241"/>
      <c r="E1241"/>
      <c r="F1241"/>
      <c r="G1241"/>
      <c r="H1241"/>
      <c r="I1241"/>
      <c r="J1241"/>
      <c r="K1241"/>
    </row>
    <row r="1242" spans="1:11" x14ac:dyDescent="0.25">
      <c r="A1242"/>
      <c r="B1242"/>
      <c r="C1242"/>
      <c r="D1242"/>
      <c r="E1242"/>
      <c r="F1242"/>
      <c r="G1242"/>
      <c r="H1242"/>
      <c r="I1242"/>
      <c r="J1242"/>
      <c r="K1242"/>
    </row>
    <row r="1243" spans="1:11" x14ac:dyDescent="0.25">
      <c r="A1243"/>
      <c r="B1243"/>
      <c r="C1243"/>
      <c r="D1243"/>
      <c r="E1243"/>
      <c r="F1243"/>
      <c r="G1243"/>
      <c r="H1243"/>
      <c r="I1243"/>
      <c r="J1243"/>
      <c r="K1243"/>
    </row>
    <row r="1244" spans="1:11" x14ac:dyDescent="0.25">
      <c r="A1244"/>
      <c r="B1244"/>
      <c r="C1244"/>
      <c r="D1244"/>
      <c r="E1244"/>
      <c r="F1244"/>
      <c r="G1244"/>
      <c r="H1244"/>
      <c r="I1244"/>
      <c r="J1244"/>
      <c r="K1244"/>
    </row>
    <row r="1245" spans="1:11" x14ac:dyDescent="0.25">
      <c r="A1245"/>
      <c r="B1245"/>
      <c r="C1245"/>
      <c r="D1245"/>
      <c r="E1245"/>
      <c r="F1245"/>
      <c r="G1245"/>
      <c r="H1245"/>
      <c r="I1245"/>
      <c r="J1245"/>
      <c r="K1245"/>
    </row>
    <row r="1246" spans="1:11" x14ac:dyDescent="0.25">
      <c r="A1246"/>
      <c r="B1246"/>
      <c r="C1246"/>
      <c r="D1246"/>
      <c r="E1246"/>
      <c r="F1246"/>
      <c r="G1246"/>
      <c r="H1246"/>
      <c r="I1246"/>
      <c r="J1246"/>
      <c r="K1246"/>
    </row>
    <row r="1247" spans="1:11" x14ac:dyDescent="0.25">
      <c r="A1247"/>
      <c r="B1247"/>
      <c r="C1247"/>
      <c r="D1247"/>
      <c r="E1247"/>
      <c r="F1247"/>
      <c r="G1247"/>
      <c r="H1247"/>
      <c r="I1247"/>
      <c r="J1247"/>
      <c r="K1247"/>
    </row>
    <row r="1248" spans="1:11" x14ac:dyDescent="0.25">
      <c r="A1248"/>
      <c r="B1248"/>
      <c r="C1248"/>
      <c r="D1248"/>
      <c r="E1248"/>
      <c r="F1248"/>
      <c r="G1248"/>
      <c r="H1248"/>
      <c r="I1248"/>
      <c r="J1248"/>
      <c r="K1248"/>
    </row>
    <row r="1249" spans="1:11" x14ac:dyDescent="0.25">
      <c r="A1249"/>
      <c r="B1249"/>
      <c r="C1249"/>
      <c r="D1249"/>
      <c r="E1249"/>
      <c r="F1249"/>
      <c r="G1249"/>
      <c r="H1249"/>
      <c r="I1249"/>
      <c r="J1249"/>
      <c r="K1249"/>
    </row>
    <row r="1250" spans="1:11" x14ac:dyDescent="0.25">
      <c r="A1250"/>
      <c r="B1250"/>
      <c r="C1250"/>
      <c r="D1250"/>
      <c r="E1250"/>
      <c r="F1250"/>
      <c r="G1250"/>
      <c r="H1250"/>
      <c r="I1250"/>
      <c r="J1250"/>
      <c r="K1250"/>
    </row>
    <row r="1251" spans="1:11" x14ac:dyDescent="0.25">
      <c r="A1251"/>
      <c r="B1251"/>
      <c r="C1251"/>
      <c r="D1251"/>
      <c r="E1251"/>
      <c r="F1251"/>
      <c r="G1251"/>
      <c r="H1251"/>
      <c r="I1251"/>
      <c r="J1251"/>
      <c r="K1251"/>
    </row>
    <row r="1252" spans="1:11" x14ac:dyDescent="0.25">
      <c r="A1252"/>
      <c r="B1252"/>
      <c r="C1252"/>
      <c r="D1252"/>
      <c r="E1252"/>
      <c r="F1252"/>
      <c r="G1252"/>
      <c r="H1252"/>
      <c r="I1252"/>
      <c r="J1252"/>
      <c r="K1252"/>
    </row>
    <row r="1253" spans="1:11" x14ac:dyDescent="0.25">
      <c r="A1253"/>
      <c r="B1253"/>
      <c r="C1253"/>
      <c r="D1253"/>
      <c r="E1253"/>
      <c r="F1253"/>
      <c r="G1253"/>
      <c r="H1253"/>
      <c r="I1253"/>
      <c r="J1253"/>
      <c r="K1253"/>
    </row>
    <row r="1254" spans="1:11" x14ac:dyDescent="0.25">
      <c r="A1254"/>
      <c r="B1254"/>
      <c r="C1254"/>
      <c r="D1254"/>
      <c r="E1254"/>
      <c r="F1254"/>
      <c r="G1254"/>
      <c r="H1254"/>
      <c r="I1254"/>
      <c r="J1254"/>
      <c r="K1254"/>
    </row>
    <row r="1255" spans="1:11" x14ac:dyDescent="0.25">
      <c r="A1255"/>
      <c r="B1255"/>
      <c r="C1255"/>
      <c r="D1255"/>
      <c r="E1255"/>
      <c r="F1255"/>
      <c r="G1255"/>
      <c r="H1255"/>
      <c r="I1255"/>
      <c r="J1255"/>
      <c r="K1255"/>
    </row>
    <row r="1256" spans="1:11" x14ac:dyDescent="0.25">
      <c r="A1256"/>
      <c r="B1256"/>
      <c r="C1256"/>
      <c r="D1256"/>
      <c r="E1256"/>
      <c r="F1256"/>
      <c r="G1256"/>
      <c r="H1256"/>
      <c r="I1256"/>
      <c r="J1256"/>
      <c r="K1256"/>
    </row>
    <row r="1257" spans="1:11" x14ac:dyDescent="0.25">
      <c r="A1257"/>
      <c r="B1257"/>
      <c r="C1257"/>
      <c r="D1257"/>
      <c r="E1257"/>
      <c r="F1257"/>
      <c r="G1257"/>
      <c r="H1257"/>
      <c r="I1257"/>
      <c r="J1257"/>
      <c r="K1257"/>
    </row>
    <row r="1258" spans="1:11" x14ac:dyDescent="0.25">
      <c r="A1258"/>
      <c r="B1258"/>
      <c r="C1258"/>
      <c r="D1258"/>
      <c r="E1258"/>
      <c r="F1258"/>
      <c r="G1258"/>
      <c r="H1258"/>
      <c r="I1258"/>
      <c r="J1258"/>
      <c r="K1258"/>
    </row>
    <row r="1259" spans="1:11" x14ac:dyDescent="0.25">
      <c r="A1259"/>
      <c r="B1259"/>
      <c r="C1259"/>
      <c r="D1259"/>
      <c r="E1259"/>
      <c r="F1259"/>
      <c r="G1259"/>
      <c r="H1259"/>
      <c r="I1259"/>
      <c r="J1259"/>
      <c r="K1259"/>
    </row>
    <row r="1260" spans="1:11" x14ac:dyDescent="0.25">
      <c r="A1260"/>
      <c r="B1260"/>
      <c r="C1260"/>
      <c r="D1260"/>
      <c r="E1260"/>
      <c r="F1260"/>
      <c r="G1260"/>
      <c r="H1260"/>
      <c r="I1260"/>
      <c r="J1260"/>
      <c r="K1260"/>
    </row>
    <row r="1261" spans="1:11" x14ac:dyDescent="0.25">
      <c r="A1261"/>
      <c r="B1261"/>
      <c r="C1261"/>
      <c r="D1261"/>
      <c r="E1261"/>
      <c r="F1261"/>
      <c r="G1261"/>
      <c r="H1261"/>
      <c r="I1261"/>
      <c r="J1261"/>
      <c r="K1261"/>
    </row>
    <row r="1262" spans="1:11" x14ac:dyDescent="0.25">
      <c r="A1262"/>
      <c r="B1262"/>
      <c r="C1262"/>
      <c r="D1262"/>
      <c r="E1262"/>
      <c r="F1262"/>
      <c r="G1262"/>
      <c r="H1262"/>
      <c r="I1262"/>
      <c r="J1262"/>
      <c r="K1262"/>
    </row>
    <row r="1263" spans="1:11" x14ac:dyDescent="0.25">
      <c r="A1263"/>
      <c r="B1263"/>
      <c r="C1263"/>
      <c r="D1263"/>
      <c r="E1263"/>
      <c r="F1263"/>
      <c r="G1263"/>
      <c r="H1263"/>
      <c r="I1263"/>
      <c r="J1263"/>
      <c r="K1263"/>
    </row>
    <row r="1264" spans="1:11" x14ac:dyDescent="0.25">
      <c r="A1264"/>
      <c r="B1264"/>
      <c r="C1264"/>
      <c r="D1264"/>
      <c r="E1264"/>
      <c r="F1264"/>
      <c r="G1264"/>
      <c r="H1264"/>
      <c r="I1264"/>
      <c r="J1264"/>
      <c r="K1264"/>
    </row>
    <row r="1265" spans="1:11" x14ac:dyDescent="0.25">
      <c r="A1265"/>
      <c r="B1265"/>
      <c r="C1265"/>
      <c r="D1265"/>
      <c r="E1265"/>
      <c r="F1265"/>
      <c r="G1265"/>
      <c r="H1265"/>
      <c r="I1265"/>
      <c r="J1265"/>
      <c r="K1265"/>
    </row>
    <row r="1266" spans="1:11" x14ac:dyDescent="0.25">
      <c r="A1266"/>
      <c r="B1266"/>
      <c r="C1266"/>
      <c r="D1266"/>
      <c r="E1266"/>
      <c r="F1266"/>
      <c r="G1266"/>
      <c r="H1266"/>
      <c r="I1266"/>
      <c r="J1266"/>
      <c r="K1266"/>
    </row>
    <row r="1267" spans="1:11" x14ac:dyDescent="0.25">
      <c r="A1267"/>
      <c r="B1267"/>
      <c r="C1267"/>
      <c r="D1267"/>
      <c r="E1267"/>
      <c r="F1267"/>
      <c r="G1267"/>
      <c r="H1267"/>
      <c r="I1267"/>
      <c r="J1267"/>
      <c r="K1267"/>
    </row>
    <row r="1268" spans="1:11" x14ac:dyDescent="0.25">
      <c r="A1268"/>
      <c r="B1268"/>
      <c r="C1268"/>
      <c r="D1268"/>
      <c r="E1268"/>
      <c r="F1268"/>
      <c r="G1268"/>
      <c r="H1268"/>
      <c r="I1268"/>
      <c r="J1268"/>
      <c r="K1268"/>
    </row>
    <row r="1269" spans="1:11" x14ac:dyDescent="0.25">
      <c r="A1269"/>
      <c r="B1269"/>
      <c r="C1269"/>
      <c r="D1269"/>
      <c r="E1269"/>
      <c r="F1269"/>
      <c r="G1269"/>
      <c r="H1269"/>
      <c r="I1269"/>
      <c r="J1269"/>
      <c r="K1269"/>
    </row>
    <row r="1270" spans="1:11" x14ac:dyDescent="0.25">
      <c r="A1270"/>
      <c r="B1270"/>
      <c r="C1270"/>
      <c r="D1270"/>
      <c r="E1270"/>
      <c r="F1270"/>
      <c r="G1270"/>
      <c r="H1270"/>
      <c r="I1270"/>
      <c r="J1270"/>
      <c r="K1270"/>
    </row>
    <row r="1271" spans="1:11" x14ac:dyDescent="0.25">
      <c r="A1271"/>
      <c r="B1271"/>
      <c r="C1271"/>
      <c r="D1271"/>
      <c r="E1271"/>
      <c r="F1271"/>
      <c r="G1271"/>
      <c r="H1271"/>
      <c r="I1271"/>
      <c r="J1271"/>
      <c r="K1271"/>
    </row>
    <row r="1272" spans="1:11" x14ac:dyDescent="0.25">
      <c r="A1272"/>
      <c r="B1272"/>
      <c r="C1272"/>
      <c r="D1272"/>
      <c r="E1272"/>
      <c r="F1272"/>
      <c r="G1272"/>
      <c r="H1272"/>
      <c r="I1272"/>
      <c r="J1272"/>
      <c r="K1272"/>
    </row>
    <row r="1273" spans="1:11" x14ac:dyDescent="0.25">
      <c r="A1273"/>
      <c r="B1273"/>
      <c r="C1273"/>
      <c r="D1273"/>
      <c r="E1273"/>
      <c r="F1273"/>
      <c r="G1273"/>
      <c r="H1273"/>
      <c r="I1273"/>
      <c r="J1273"/>
      <c r="K1273"/>
    </row>
    <row r="1274" spans="1:11" x14ac:dyDescent="0.25">
      <c r="A1274"/>
      <c r="B1274"/>
      <c r="C1274"/>
      <c r="D1274"/>
      <c r="E1274"/>
      <c r="F1274"/>
      <c r="G1274"/>
      <c r="H1274"/>
      <c r="I1274"/>
      <c r="J1274"/>
      <c r="K1274"/>
    </row>
    <row r="1275" spans="1:11" x14ac:dyDescent="0.25">
      <c r="A1275"/>
      <c r="B1275"/>
      <c r="C1275"/>
      <c r="D1275"/>
      <c r="E1275"/>
      <c r="F1275"/>
      <c r="G1275"/>
      <c r="H1275"/>
      <c r="I1275"/>
      <c r="J1275"/>
      <c r="K1275"/>
    </row>
    <row r="1276" spans="1:11" x14ac:dyDescent="0.25">
      <c r="A1276"/>
      <c r="B1276"/>
      <c r="C1276"/>
      <c r="D1276"/>
      <c r="E1276"/>
      <c r="F1276"/>
      <c r="G1276"/>
      <c r="H1276"/>
      <c r="I1276"/>
      <c r="J1276"/>
      <c r="K1276"/>
    </row>
    <row r="1277" spans="1:11" x14ac:dyDescent="0.25">
      <c r="A1277"/>
      <c r="B1277"/>
      <c r="C1277"/>
      <c r="D1277"/>
      <c r="E1277"/>
      <c r="F1277"/>
      <c r="G1277"/>
      <c r="H1277"/>
      <c r="I1277"/>
      <c r="J1277"/>
      <c r="K1277"/>
    </row>
    <row r="1278" spans="1:11" x14ac:dyDescent="0.25">
      <c r="A1278"/>
      <c r="B1278"/>
      <c r="C1278"/>
      <c r="D1278"/>
      <c r="E1278"/>
      <c r="F1278"/>
      <c r="G1278"/>
      <c r="H1278"/>
      <c r="I1278"/>
      <c r="J1278"/>
      <c r="K1278"/>
    </row>
    <row r="1279" spans="1:11" x14ac:dyDescent="0.25">
      <c r="A1279"/>
      <c r="B1279"/>
      <c r="C1279"/>
      <c r="D1279"/>
      <c r="E1279"/>
      <c r="F1279"/>
      <c r="G1279"/>
      <c r="H1279"/>
      <c r="I1279"/>
      <c r="J1279"/>
      <c r="K1279"/>
    </row>
    <row r="1280" spans="1:11" x14ac:dyDescent="0.25">
      <c r="A1280"/>
      <c r="B1280"/>
      <c r="C1280"/>
      <c r="D1280"/>
      <c r="E1280"/>
      <c r="F1280"/>
      <c r="G1280"/>
      <c r="H1280"/>
      <c r="I1280"/>
      <c r="J1280"/>
      <c r="K1280"/>
    </row>
    <row r="1281" spans="1:11" x14ac:dyDescent="0.25">
      <c r="A1281"/>
      <c r="B1281"/>
      <c r="C1281"/>
      <c r="D1281"/>
      <c r="E1281"/>
      <c r="F1281"/>
      <c r="G1281"/>
      <c r="H1281"/>
      <c r="I1281"/>
      <c r="J1281"/>
      <c r="K1281"/>
    </row>
    <row r="1282" spans="1:11" x14ac:dyDescent="0.25">
      <c r="A1282"/>
      <c r="B1282"/>
      <c r="C1282"/>
      <c r="D1282"/>
      <c r="E1282"/>
      <c r="F1282"/>
      <c r="G1282"/>
      <c r="H1282"/>
      <c r="I1282"/>
      <c r="J1282"/>
      <c r="K1282"/>
    </row>
    <row r="1283" spans="1:11" x14ac:dyDescent="0.25">
      <c r="A1283"/>
      <c r="B1283"/>
      <c r="C1283"/>
      <c r="D1283"/>
      <c r="E1283"/>
      <c r="F1283"/>
      <c r="G1283"/>
      <c r="H1283"/>
      <c r="I1283"/>
      <c r="J1283"/>
      <c r="K1283"/>
    </row>
    <row r="1284" spans="1:11" x14ac:dyDescent="0.25">
      <c r="A1284"/>
      <c r="B1284"/>
      <c r="C1284"/>
      <c r="D1284"/>
      <c r="E1284"/>
      <c r="F1284"/>
      <c r="G1284"/>
      <c r="H1284"/>
      <c r="I1284"/>
      <c r="J1284"/>
      <c r="K1284"/>
    </row>
    <row r="1285" spans="1:11" x14ac:dyDescent="0.25">
      <c r="A1285"/>
      <c r="B1285"/>
      <c r="C1285"/>
      <c r="D1285"/>
      <c r="E1285"/>
      <c r="F1285"/>
      <c r="G1285"/>
      <c r="H1285"/>
      <c r="I1285"/>
      <c r="J1285"/>
      <c r="K1285"/>
    </row>
    <row r="1286" spans="1:11" x14ac:dyDescent="0.25">
      <c r="A1286"/>
      <c r="B1286"/>
      <c r="C1286"/>
      <c r="D1286"/>
      <c r="E1286"/>
      <c r="F1286"/>
      <c r="G1286"/>
      <c r="H1286"/>
      <c r="I1286"/>
      <c r="J1286"/>
      <c r="K1286"/>
    </row>
    <row r="1287" spans="1:11" x14ac:dyDescent="0.25">
      <c r="A1287"/>
      <c r="B1287"/>
      <c r="C1287"/>
      <c r="D1287"/>
      <c r="E1287"/>
      <c r="F1287"/>
      <c r="G1287"/>
      <c r="H1287"/>
      <c r="I1287"/>
      <c r="J1287"/>
      <c r="K1287"/>
    </row>
    <row r="1288" spans="1:11" x14ac:dyDescent="0.25">
      <c r="A1288"/>
      <c r="B1288"/>
      <c r="C1288"/>
      <c r="D1288"/>
      <c r="E1288"/>
      <c r="F1288"/>
      <c r="G1288"/>
      <c r="H1288"/>
      <c r="I1288"/>
      <c r="J1288"/>
      <c r="K1288"/>
    </row>
    <row r="1289" spans="1:11" x14ac:dyDescent="0.25">
      <c r="A1289"/>
      <c r="B1289"/>
      <c r="C1289"/>
      <c r="D1289"/>
      <c r="E1289"/>
      <c r="F1289"/>
      <c r="G1289"/>
      <c r="H1289"/>
      <c r="I1289"/>
      <c r="J1289"/>
      <c r="K1289"/>
    </row>
    <row r="1290" spans="1:11" x14ac:dyDescent="0.25">
      <c r="A1290"/>
      <c r="B1290"/>
      <c r="C1290"/>
      <c r="D1290"/>
      <c r="E1290"/>
      <c r="F1290"/>
      <c r="G1290"/>
      <c r="H1290"/>
      <c r="I1290"/>
      <c r="J1290"/>
      <c r="K1290"/>
    </row>
    <row r="1291" spans="1:11" x14ac:dyDescent="0.25">
      <c r="A1291"/>
      <c r="B1291"/>
      <c r="C1291"/>
      <c r="D1291"/>
      <c r="E1291"/>
      <c r="F1291"/>
      <c r="G1291"/>
      <c r="H1291"/>
      <c r="I1291"/>
      <c r="J1291"/>
      <c r="K1291"/>
    </row>
    <row r="1292" spans="1:11" x14ac:dyDescent="0.25">
      <c r="A1292"/>
      <c r="B1292"/>
      <c r="C1292"/>
      <c r="D1292"/>
      <c r="E1292"/>
      <c r="F1292"/>
      <c r="G1292"/>
      <c r="H1292"/>
      <c r="I1292"/>
      <c r="J1292"/>
      <c r="K1292"/>
    </row>
    <row r="1293" spans="1:11" x14ac:dyDescent="0.25">
      <c r="A1293"/>
      <c r="B1293"/>
      <c r="C1293"/>
      <c r="D1293"/>
      <c r="E1293"/>
      <c r="F1293"/>
      <c r="G1293"/>
      <c r="H1293"/>
      <c r="I1293"/>
      <c r="J1293"/>
      <c r="K1293"/>
    </row>
    <row r="1294" spans="1:11" x14ac:dyDescent="0.25">
      <c r="A1294"/>
      <c r="B1294"/>
      <c r="C1294"/>
      <c r="D1294"/>
      <c r="E1294"/>
      <c r="F1294"/>
      <c r="G1294"/>
      <c r="H1294"/>
      <c r="I1294"/>
      <c r="J1294"/>
      <c r="K1294"/>
    </row>
    <row r="1295" spans="1:11" x14ac:dyDescent="0.25">
      <c r="A1295"/>
      <c r="B1295"/>
      <c r="C1295"/>
      <c r="D1295"/>
      <c r="E1295"/>
      <c r="F1295"/>
      <c r="G1295"/>
      <c r="H1295"/>
      <c r="I1295"/>
      <c r="J1295"/>
      <c r="K1295"/>
    </row>
    <row r="1296" spans="1:11" x14ac:dyDescent="0.25">
      <c r="A1296"/>
      <c r="B1296"/>
      <c r="C1296"/>
      <c r="D1296"/>
      <c r="E1296"/>
      <c r="F1296"/>
      <c r="G1296"/>
      <c r="H1296"/>
      <c r="I1296"/>
      <c r="J1296"/>
      <c r="K1296"/>
    </row>
    <row r="1297" spans="1:11" x14ac:dyDescent="0.25">
      <c r="A1297"/>
      <c r="B1297"/>
      <c r="C1297"/>
      <c r="D1297"/>
      <c r="E1297"/>
      <c r="F1297"/>
      <c r="G1297"/>
      <c r="H1297"/>
      <c r="I1297"/>
      <c r="J1297"/>
      <c r="K1297"/>
    </row>
    <row r="1298" spans="1:11" x14ac:dyDescent="0.25">
      <c r="A1298"/>
      <c r="B1298"/>
      <c r="C1298"/>
      <c r="D1298"/>
      <c r="E1298"/>
      <c r="F1298"/>
      <c r="G1298"/>
      <c r="H1298"/>
      <c r="I1298"/>
      <c r="J1298"/>
      <c r="K1298"/>
    </row>
    <row r="1299" spans="1:11" x14ac:dyDescent="0.25">
      <c r="A1299"/>
      <c r="B1299"/>
      <c r="C1299"/>
      <c r="D1299"/>
      <c r="E1299"/>
      <c r="F1299"/>
      <c r="G1299"/>
      <c r="H1299"/>
      <c r="I1299"/>
      <c r="J1299"/>
      <c r="K1299"/>
    </row>
    <row r="1300" spans="1:11" x14ac:dyDescent="0.25">
      <c r="A1300"/>
      <c r="B1300"/>
      <c r="C1300"/>
      <c r="D1300"/>
      <c r="E1300"/>
      <c r="F1300"/>
      <c r="G1300"/>
      <c r="H1300"/>
      <c r="I1300"/>
      <c r="J1300"/>
      <c r="K1300"/>
    </row>
    <row r="1301" spans="1:11" x14ac:dyDescent="0.25">
      <c r="A1301"/>
      <c r="B1301"/>
      <c r="C1301"/>
      <c r="D1301"/>
      <c r="E1301"/>
      <c r="F1301"/>
      <c r="G1301"/>
      <c r="H1301"/>
      <c r="I1301"/>
      <c r="J1301"/>
      <c r="K1301"/>
    </row>
    <row r="1302" spans="1:11" x14ac:dyDescent="0.25">
      <c r="A1302"/>
      <c r="B1302"/>
      <c r="C1302"/>
      <c r="D1302"/>
      <c r="E1302"/>
      <c r="F1302"/>
      <c r="G1302"/>
      <c r="H1302"/>
      <c r="I1302"/>
      <c r="J1302"/>
      <c r="K1302"/>
    </row>
    <row r="1303" spans="1:11" x14ac:dyDescent="0.25">
      <c r="A1303"/>
      <c r="B1303"/>
      <c r="C1303"/>
      <c r="D1303"/>
      <c r="E1303"/>
      <c r="F1303"/>
      <c r="G1303"/>
      <c r="H1303"/>
      <c r="I1303"/>
      <c r="J1303"/>
      <c r="K1303"/>
    </row>
    <row r="1304" spans="1:11" x14ac:dyDescent="0.25">
      <c r="A1304"/>
      <c r="B1304"/>
      <c r="C1304"/>
      <c r="D1304"/>
      <c r="E1304"/>
      <c r="F1304"/>
      <c r="G1304"/>
      <c r="H1304"/>
      <c r="I1304"/>
      <c r="J1304"/>
      <c r="K1304"/>
    </row>
    <row r="1305" spans="1:11" x14ac:dyDescent="0.25">
      <c r="A1305"/>
      <c r="B1305"/>
      <c r="C1305"/>
      <c r="D1305"/>
      <c r="E1305"/>
      <c r="F1305"/>
      <c r="G1305"/>
      <c r="H1305"/>
      <c r="I1305"/>
      <c r="J1305"/>
      <c r="K1305"/>
    </row>
    <row r="1306" spans="1:11" x14ac:dyDescent="0.25">
      <c r="A1306"/>
      <c r="B1306"/>
      <c r="C1306"/>
      <c r="D1306"/>
      <c r="E1306"/>
      <c r="F1306"/>
      <c r="G1306"/>
      <c r="H1306"/>
      <c r="I1306"/>
      <c r="J1306"/>
      <c r="K1306"/>
    </row>
    <row r="1307" spans="1:11" x14ac:dyDescent="0.25">
      <c r="A1307"/>
      <c r="B1307"/>
      <c r="C1307"/>
      <c r="D1307"/>
      <c r="E1307"/>
      <c r="F1307"/>
      <c r="G1307"/>
      <c r="H1307"/>
      <c r="I1307"/>
      <c r="J1307"/>
      <c r="K1307"/>
    </row>
    <row r="1308" spans="1:11" x14ac:dyDescent="0.25">
      <c r="A1308"/>
      <c r="B1308"/>
      <c r="C1308"/>
      <c r="D1308"/>
      <c r="E1308"/>
      <c r="F1308"/>
      <c r="G1308"/>
      <c r="H1308"/>
      <c r="I1308"/>
      <c r="J1308"/>
      <c r="K1308"/>
    </row>
    <row r="1309" spans="1:11" x14ac:dyDescent="0.25">
      <c r="A1309"/>
      <c r="B1309"/>
      <c r="C1309"/>
      <c r="D1309"/>
      <c r="E1309"/>
      <c r="F1309"/>
      <c r="G1309"/>
      <c r="H1309"/>
      <c r="I1309"/>
      <c r="J1309"/>
      <c r="K1309"/>
    </row>
    <row r="1310" spans="1:11" x14ac:dyDescent="0.25">
      <c r="A1310"/>
      <c r="B1310"/>
      <c r="C1310"/>
      <c r="D1310"/>
      <c r="E1310"/>
      <c r="F1310"/>
      <c r="G1310"/>
      <c r="H1310"/>
      <c r="I1310"/>
      <c r="J1310"/>
      <c r="K1310"/>
    </row>
    <row r="1311" spans="1:11" x14ac:dyDescent="0.25">
      <c r="A1311"/>
      <c r="B1311"/>
      <c r="C1311"/>
      <c r="D1311"/>
      <c r="E1311"/>
      <c r="F1311"/>
      <c r="G1311"/>
      <c r="H1311"/>
      <c r="I1311"/>
      <c r="J1311"/>
      <c r="K1311"/>
    </row>
    <row r="1312" spans="1:11" x14ac:dyDescent="0.25">
      <c r="A1312"/>
      <c r="B1312"/>
      <c r="C1312"/>
      <c r="D1312"/>
      <c r="E1312"/>
      <c r="F1312"/>
      <c r="G1312"/>
      <c r="H1312"/>
      <c r="I1312"/>
      <c r="J1312"/>
      <c r="K1312"/>
    </row>
    <row r="1313" spans="1:11" x14ac:dyDescent="0.25">
      <c r="A1313"/>
      <c r="B1313"/>
      <c r="C1313"/>
      <c r="D1313"/>
      <c r="E1313"/>
      <c r="F1313"/>
      <c r="G1313"/>
      <c r="H1313"/>
      <c r="I1313"/>
      <c r="J1313"/>
      <c r="K1313"/>
    </row>
    <row r="1314" spans="1:11" x14ac:dyDescent="0.25">
      <c r="A1314"/>
      <c r="B1314"/>
      <c r="C1314"/>
      <c r="D1314"/>
      <c r="E1314"/>
      <c r="F1314"/>
      <c r="G1314"/>
      <c r="H1314"/>
      <c r="I1314"/>
      <c r="J1314"/>
      <c r="K1314"/>
    </row>
    <row r="1315" spans="1:11" x14ac:dyDescent="0.25">
      <c r="A1315"/>
      <c r="B1315"/>
      <c r="C1315"/>
      <c r="D1315"/>
      <c r="E1315"/>
      <c r="F1315"/>
      <c r="G1315"/>
      <c r="H1315"/>
      <c r="I1315"/>
      <c r="J1315"/>
      <c r="K1315"/>
    </row>
    <row r="1316" spans="1:11" x14ac:dyDescent="0.25">
      <c r="A1316"/>
      <c r="B1316"/>
      <c r="C1316"/>
      <c r="D1316"/>
      <c r="E1316"/>
      <c r="F1316"/>
      <c r="G1316"/>
      <c r="H1316"/>
      <c r="I1316"/>
      <c r="J1316"/>
      <c r="K1316"/>
    </row>
    <row r="1317" spans="1:11" x14ac:dyDescent="0.25">
      <c r="A1317"/>
      <c r="B1317"/>
      <c r="C1317"/>
      <c r="D1317"/>
      <c r="E1317"/>
      <c r="F1317"/>
      <c r="G1317"/>
      <c r="H1317"/>
      <c r="I1317"/>
      <c r="J1317"/>
      <c r="K1317"/>
    </row>
    <row r="1318" spans="1:11" x14ac:dyDescent="0.25">
      <c r="A1318"/>
      <c r="B1318"/>
      <c r="C1318"/>
      <c r="D1318"/>
      <c r="E1318"/>
      <c r="F1318"/>
      <c r="G1318"/>
      <c r="H1318"/>
      <c r="I1318"/>
      <c r="J1318"/>
      <c r="K1318"/>
    </row>
    <row r="1319" spans="1:11" x14ac:dyDescent="0.25">
      <c r="A1319"/>
      <c r="B1319"/>
      <c r="C1319"/>
      <c r="D1319"/>
      <c r="E1319"/>
      <c r="F1319"/>
      <c r="G1319"/>
      <c r="H1319"/>
      <c r="I1319"/>
      <c r="J1319"/>
      <c r="K1319"/>
    </row>
    <row r="1320" spans="1:11" x14ac:dyDescent="0.25">
      <c r="A1320"/>
      <c r="B1320"/>
      <c r="C1320"/>
      <c r="D1320"/>
      <c r="E1320"/>
      <c r="F1320"/>
      <c r="G1320"/>
      <c r="H1320"/>
      <c r="I1320"/>
      <c r="J1320"/>
      <c r="K1320"/>
    </row>
    <row r="1321" spans="1:11" x14ac:dyDescent="0.25">
      <c r="A1321"/>
      <c r="B1321"/>
      <c r="C1321"/>
      <c r="D1321"/>
      <c r="E1321"/>
      <c r="F1321"/>
      <c r="G1321"/>
      <c r="H1321"/>
      <c r="I1321"/>
      <c r="J1321"/>
      <c r="K1321"/>
    </row>
    <row r="1322" spans="1:11" x14ac:dyDescent="0.25">
      <c r="A1322"/>
      <c r="B1322"/>
      <c r="C1322"/>
      <c r="D1322"/>
      <c r="E1322"/>
      <c r="F1322"/>
      <c r="G1322"/>
      <c r="H1322"/>
      <c r="I1322"/>
      <c r="J1322"/>
      <c r="K1322"/>
    </row>
    <row r="1323" spans="1:11" x14ac:dyDescent="0.25">
      <c r="A1323"/>
      <c r="B1323"/>
      <c r="C1323"/>
      <c r="D1323"/>
      <c r="E1323"/>
      <c r="F1323"/>
      <c r="G1323"/>
      <c r="H1323"/>
      <c r="I1323"/>
      <c r="J1323"/>
      <c r="K1323"/>
    </row>
    <row r="1324" spans="1:11" x14ac:dyDescent="0.25">
      <c r="A1324"/>
      <c r="B1324"/>
      <c r="C1324"/>
      <c r="D1324"/>
      <c r="E1324"/>
      <c r="F1324"/>
      <c r="G1324"/>
      <c r="H1324"/>
      <c r="I1324"/>
      <c r="J1324"/>
      <c r="K1324"/>
    </row>
    <row r="1325" spans="1:11" x14ac:dyDescent="0.25">
      <c r="A1325"/>
      <c r="B1325"/>
      <c r="C1325"/>
      <c r="D1325"/>
      <c r="E1325"/>
      <c r="F1325"/>
      <c r="G1325"/>
      <c r="H1325"/>
      <c r="I1325"/>
      <c r="J1325"/>
      <c r="K1325"/>
    </row>
    <row r="1326" spans="1:11" x14ac:dyDescent="0.25">
      <c r="A1326"/>
      <c r="B1326"/>
      <c r="C1326"/>
      <c r="D1326"/>
      <c r="E1326"/>
      <c r="F1326"/>
      <c r="G1326"/>
      <c r="H1326"/>
      <c r="I1326"/>
      <c r="J1326"/>
      <c r="K1326"/>
    </row>
    <row r="1327" spans="1:11" x14ac:dyDescent="0.25">
      <c r="A1327"/>
      <c r="B1327"/>
      <c r="C1327"/>
      <c r="D1327"/>
      <c r="E1327"/>
      <c r="F1327"/>
      <c r="G1327"/>
      <c r="H1327"/>
      <c r="I1327"/>
      <c r="J1327"/>
      <c r="K1327"/>
    </row>
    <row r="1328" spans="1:11" x14ac:dyDescent="0.25">
      <c r="A1328"/>
      <c r="B1328"/>
      <c r="C1328"/>
      <c r="D1328"/>
      <c r="E1328"/>
      <c r="F1328"/>
      <c r="G1328"/>
      <c r="H1328"/>
      <c r="I1328"/>
      <c r="J1328"/>
      <c r="K1328"/>
    </row>
    <row r="1329" spans="1:11" x14ac:dyDescent="0.25">
      <c r="A1329"/>
      <c r="B1329"/>
      <c r="C1329"/>
      <c r="D1329"/>
      <c r="E1329"/>
      <c r="F1329"/>
      <c r="G1329"/>
      <c r="H1329"/>
      <c r="I1329"/>
      <c r="J1329"/>
      <c r="K1329"/>
    </row>
    <row r="1330" spans="1:11" x14ac:dyDescent="0.25">
      <c r="A1330"/>
      <c r="B1330"/>
      <c r="C1330"/>
      <c r="D1330"/>
      <c r="E1330"/>
      <c r="F1330"/>
      <c r="G1330"/>
      <c r="H1330"/>
      <c r="I1330"/>
      <c r="J1330"/>
      <c r="K1330"/>
    </row>
    <row r="1331" spans="1:11" x14ac:dyDescent="0.25">
      <c r="A1331"/>
      <c r="B1331"/>
      <c r="C1331"/>
      <c r="D1331"/>
      <c r="E1331"/>
      <c r="F1331"/>
      <c r="G1331"/>
      <c r="H1331"/>
      <c r="I1331"/>
      <c r="J1331"/>
      <c r="K1331"/>
    </row>
    <row r="1332" spans="1:11" x14ac:dyDescent="0.25">
      <c r="A1332"/>
      <c r="B1332"/>
      <c r="C1332"/>
      <c r="D1332"/>
      <c r="E1332"/>
      <c r="F1332"/>
      <c r="G1332"/>
      <c r="H1332"/>
      <c r="I1332"/>
      <c r="J1332"/>
      <c r="K1332"/>
    </row>
    <row r="1333" spans="1:11" x14ac:dyDescent="0.25">
      <c r="A1333"/>
      <c r="B1333"/>
      <c r="C1333"/>
      <c r="D1333"/>
      <c r="E1333"/>
      <c r="F1333"/>
      <c r="G1333"/>
      <c r="H1333"/>
      <c r="I1333"/>
      <c r="J1333"/>
      <c r="K1333"/>
    </row>
    <row r="1334" spans="1:11" x14ac:dyDescent="0.25">
      <c r="A1334"/>
      <c r="B1334"/>
      <c r="C1334"/>
      <c r="D1334"/>
      <c r="E1334"/>
      <c r="F1334"/>
      <c r="G1334"/>
      <c r="H1334"/>
      <c r="I1334"/>
      <c r="J1334"/>
      <c r="K1334"/>
    </row>
    <row r="1335" spans="1:11" x14ac:dyDescent="0.25">
      <c r="A1335"/>
      <c r="B1335"/>
      <c r="C1335"/>
      <c r="D1335"/>
      <c r="E1335"/>
      <c r="F1335"/>
      <c r="G1335"/>
      <c r="H1335"/>
      <c r="I1335"/>
      <c r="J1335"/>
      <c r="K1335"/>
    </row>
    <row r="1336" spans="1:11" x14ac:dyDescent="0.25">
      <c r="A1336"/>
      <c r="B1336"/>
      <c r="C1336"/>
      <c r="D1336"/>
      <c r="E1336"/>
      <c r="F1336"/>
      <c r="G1336"/>
      <c r="H1336"/>
      <c r="I1336"/>
      <c r="J1336"/>
      <c r="K1336"/>
    </row>
    <row r="1337" spans="1:11" x14ac:dyDescent="0.25">
      <c r="A1337"/>
      <c r="B1337"/>
      <c r="C1337"/>
      <c r="D1337"/>
      <c r="E1337"/>
      <c r="F1337"/>
      <c r="G1337"/>
      <c r="H1337"/>
      <c r="I1337"/>
      <c r="J1337"/>
      <c r="K1337"/>
    </row>
    <row r="1338" spans="1:11" x14ac:dyDescent="0.25">
      <c r="A1338"/>
      <c r="B1338"/>
      <c r="C1338"/>
      <c r="D1338"/>
      <c r="E1338"/>
      <c r="F1338"/>
      <c r="G1338"/>
      <c r="H1338"/>
      <c r="I1338"/>
      <c r="J1338"/>
      <c r="K1338"/>
    </row>
    <row r="1339" spans="1:11" x14ac:dyDescent="0.25">
      <c r="A1339"/>
      <c r="B1339"/>
      <c r="C1339"/>
      <c r="D1339"/>
      <c r="E1339"/>
      <c r="F1339"/>
      <c r="G1339"/>
      <c r="H1339"/>
      <c r="I1339"/>
      <c r="J1339"/>
      <c r="K1339"/>
    </row>
    <row r="1340" spans="1:11" x14ac:dyDescent="0.25">
      <c r="A1340"/>
      <c r="B1340"/>
      <c r="C1340"/>
      <c r="D1340"/>
      <c r="E1340"/>
      <c r="F1340"/>
      <c r="G1340"/>
      <c r="H1340"/>
      <c r="I1340"/>
      <c r="J1340"/>
      <c r="K1340"/>
    </row>
    <row r="1341" spans="1:11" x14ac:dyDescent="0.25">
      <c r="A1341"/>
      <c r="B1341"/>
      <c r="C1341"/>
      <c r="D1341"/>
      <c r="E1341"/>
      <c r="F1341"/>
      <c r="G1341"/>
      <c r="H1341"/>
      <c r="I1341"/>
      <c r="J1341"/>
      <c r="K1341"/>
    </row>
    <row r="1342" spans="1:11" x14ac:dyDescent="0.25">
      <c r="A1342"/>
      <c r="B1342"/>
      <c r="C1342"/>
      <c r="D1342"/>
      <c r="E1342"/>
      <c r="F1342"/>
      <c r="G1342"/>
      <c r="H1342"/>
      <c r="I1342"/>
      <c r="J1342"/>
      <c r="K1342"/>
    </row>
    <row r="1343" spans="1:11" x14ac:dyDescent="0.25">
      <c r="A1343"/>
      <c r="B1343"/>
      <c r="C1343"/>
      <c r="D1343"/>
      <c r="E1343"/>
      <c r="F1343"/>
      <c r="G1343"/>
      <c r="H1343"/>
      <c r="I1343"/>
      <c r="J1343"/>
      <c r="K1343"/>
    </row>
    <row r="1344" spans="1:11" x14ac:dyDescent="0.25">
      <c r="A1344"/>
      <c r="B1344"/>
      <c r="C1344"/>
      <c r="D1344"/>
      <c r="E1344"/>
      <c r="F1344"/>
      <c r="G1344"/>
      <c r="H1344"/>
      <c r="I1344"/>
      <c r="J1344"/>
      <c r="K1344"/>
    </row>
    <row r="1345" spans="1:11" x14ac:dyDescent="0.25">
      <c r="A1345"/>
      <c r="B1345"/>
      <c r="C1345"/>
      <c r="D1345"/>
      <c r="E1345"/>
      <c r="F1345"/>
      <c r="G1345"/>
      <c r="H1345"/>
      <c r="I1345"/>
      <c r="J1345"/>
      <c r="K1345"/>
    </row>
    <row r="1346" spans="1:11" x14ac:dyDescent="0.25">
      <c r="A1346"/>
      <c r="B1346"/>
      <c r="C1346"/>
      <c r="D1346"/>
      <c r="E1346"/>
      <c r="F1346"/>
      <c r="G1346"/>
      <c r="H1346"/>
      <c r="I1346"/>
      <c r="J1346"/>
      <c r="K1346"/>
    </row>
    <row r="1347" spans="1:11" x14ac:dyDescent="0.25">
      <c r="A1347"/>
      <c r="B1347"/>
      <c r="C1347"/>
      <c r="D1347"/>
      <c r="E1347"/>
      <c r="F1347"/>
      <c r="G1347"/>
      <c r="H1347"/>
      <c r="I1347"/>
      <c r="J1347"/>
      <c r="K1347"/>
    </row>
    <row r="1348" spans="1:11" x14ac:dyDescent="0.25">
      <c r="A1348"/>
      <c r="B1348"/>
      <c r="C1348"/>
      <c r="D1348"/>
      <c r="E1348"/>
      <c r="F1348"/>
      <c r="G1348"/>
      <c r="H1348"/>
      <c r="I1348"/>
      <c r="J1348"/>
      <c r="K1348"/>
    </row>
    <row r="1349" spans="1:11" x14ac:dyDescent="0.25">
      <c r="A1349"/>
      <c r="B1349"/>
      <c r="C1349"/>
      <c r="D1349"/>
      <c r="E1349"/>
      <c r="F1349"/>
      <c r="G1349"/>
      <c r="H1349"/>
      <c r="I1349"/>
      <c r="J1349"/>
      <c r="K1349"/>
    </row>
    <row r="1350" spans="1:11" x14ac:dyDescent="0.25">
      <c r="A1350"/>
      <c r="B1350"/>
      <c r="C1350"/>
      <c r="D1350"/>
      <c r="E1350"/>
      <c r="F1350"/>
      <c r="G1350"/>
      <c r="H1350"/>
      <c r="I1350"/>
      <c r="J1350"/>
      <c r="K1350"/>
    </row>
    <row r="1351" spans="1:11" x14ac:dyDescent="0.25">
      <c r="A1351"/>
      <c r="B1351"/>
      <c r="C1351"/>
      <c r="D1351"/>
      <c r="E1351"/>
      <c r="F1351"/>
      <c r="G1351"/>
      <c r="H1351"/>
      <c r="I1351"/>
      <c r="J1351"/>
      <c r="K1351"/>
    </row>
    <row r="1352" spans="1:11" x14ac:dyDescent="0.25">
      <c r="A1352"/>
      <c r="B1352"/>
      <c r="C1352"/>
      <c r="D1352"/>
      <c r="E1352"/>
      <c r="F1352"/>
      <c r="G1352"/>
      <c r="H1352"/>
      <c r="I1352"/>
      <c r="J1352"/>
      <c r="K1352"/>
    </row>
    <row r="1353" spans="1:11" x14ac:dyDescent="0.25">
      <c r="A1353"/>
      <c r="B1353"/>
      <c r="C1353"/>
      <c r="D1353"/>
      <c r="E1353"/>
      <c r="F1353"/>
      <c r="G1353"/>
      <c r="H1353"/>
      <c r="I1353"/>
      <c r="J1353"/>
      <c r="K1353"/>
    </row>
    <row r="1354" spans="1:11" x14ac:dyDescent="0.25">
      <c r="A1354"/>
      <c r="B1354"/>
      <c r="C1354"/>
      <c r="D1354"/>
      <c r="E1354"/>
      <c r="F1354"/>
      <c r="G1354"/>
      <c r="H1354"/>
      <c r="I1354"/>
      <c r="J1354"/>
      <c r="K1354"/>
    </row>
    <row r="1355" spans="1:11" x14ac:dyDescent="0.25">
      <c r="A1355"/>
      <c r="B1355"/>
      <c r="C1355"/>
      <c r="D1355"/>
      <c r="E1355"/>
      <c r="F1355"/>
      <c r="G1355"/>
      <c r="H1355"/>
      <c r="I1355"/>
      <c r="J1355"/>
      <c r="K1355"/>
    </row>
    <row r="1356" spans="1:11" x14ac:dyDescent="0.25">
      <c r="A1356"/>
      <c r="B1356"/>
      <c r="C1356"/>
      <c r="D1356"/>
      <c r="E1356"/>
      <c r="F1356"/>
      <c r="G1356"/>
      <c r="H1356"/>
      <c r="I1356"/>
      <c r="J1356"/>
      <c r="K1356"/>
    </row>
    <row r="1357" spans="1:11" x14ac:dyDescent="0.25">
      <c r="A1357"/>
      <c r="B1357"/>
      <c r="C1357"/>
      <c r="D1357"/>
      <c r="E1357"/>
      <c r="F1357"/>
      <c r="G1357"/>
      <c r="H1357"/>
      <c r="I1357"/>
      <c r="J1357"/>
      <c r="K1357"/>
    </row>
    <row r="1358" spans="1:11" x14ac:dyDescent="0.25">
      <c r="A1358"/>
      <c r="B1358"/>
      <c r="C1358"/>
      <c r="D1358"/>
      <c r="E1358"/>
      <c r="F1358"/>
      <c r="G1358"/>
      <c r="H1358"/>
      <c r="I1358"/>
      <c r="J1358"/>
      <c r="K1358"/>
    </row>
    <row r="1359" spans="1:11" x14ac:dyDescent="0.25">
      <c r="A1359"/>
      <c r="B1359"/>
      <c r="C1359"/>
      <c r="D1359"/>
      <c r="E1359"/>
      <c r="F1359"/>
      <c r="G1359"/>
      <c r="H1359"/>
      <c r="I1359"/>
      <c r="J1359"/>
      <c r="K1359"/>
    </row>
    <row r="1360" spans="1:11" x14ac:dyDescent="0.25">
      <c r="A1360"/>
      <c r="B1360"/>
      <c r="C1360"/>
      <c r="D1360"/>
      <c r="E1360"/>
      <c r="F1360"/>
      <c r="G1360"/>
      <c r="H1360"/>
      <c r="I1360"/>
      <c r="J1360"/>
      <c r="K1360"/>
    </row>
    <row r="1361" spans="1:11" x14ac:dyDescent="0.25">
      <c r="A1361"/>
      <c r="B1361"/>
      <c r="C1361"/>
      <c r="D1361"/>
      <c r="E1361"/>
      <c r="F1361"/>
      <c r="G1361"/>
      <c r="H1361"/>
      <c r="I1361"/>
      <c r="J1361"/>
      <c r="K1361"/>
    </row>
    <row r="1362" spans="1:11" x14ac:dyDescent="0.25">
      <c r="A1362"/>
      <c r="B1362"/>
      <c r="C1362"/>
      <c r="D1362"/>
      <c r="E1362"/>
      <c r="F1362"/>
      <c r="G1362"/>
      <c r="H1362"/>
      <c r="I1362"/>
      <c r="J1362"/>
      <c r="K1362"/>
    </row>
    <row r="1363" spans="1:11" x14ac:dyDescent="0.25">
      <c r="A1363"/>
      <c r="B1363"/>
      <c r="C1363"/>
      <c r="D1363"/>
      <c r="E1363"/>
      <c r="F1363"/>
      <c r="G1363"/>
      <c r="H1363"/>
      <c r="I1363"/>
      <c r="J1363"/>
      <c r="K1363"/>
    </row>
    <row r="1364" spans="1:11" x14ac:dyDescent="0.25">
      <c r="A1364"/>
      <c r="B1364"/>
      <c r="C1364"/>
      <c r="D1364"/>
      <c r="E1364"/>
      <c r="F1364"/>
      <c r="G1364"/>
      <c r="H1364"/>
      <c r="I1364"/>
      <c r="J1364"/>
      <c r="K1364"/>
    </row>
    <row r="1365" spans="1:11" x14ac:dyDescent="0.25">
      <c r="A1365"/>
      <c r="B1365"/>
      <c r="C1365"/>
      <c r="D1365"/>
      <c r="E1365"/>
      <c r="F1365"/>
      <c r="G1365"/>
      <c r="H1365"/>
      <c r="I1365"/>
      <c r="J1365"/>
      <c r="K1365"/>
    </row>
    <row r="1366" spans="1:11" x14ac:dyDescent="0.25">
      <c r="A1366"/>
      <c r="B1366"/>
      <c r="C1366"/>
      <c r="D1366"/>
      <c r="E1366"/>
      <c r="F1366"/>
      <c r="G1366"/>
      <c r="H1366"/>
      <c r="I1366"/>
      <c r="J1366"/>
      <c r="K1366"/>
    </row>
    <row r="1367" spans="1:11" x14ac:dyDescent="0.25">
      <c r="A1367"/>
      <c r="B1367"/>
      <c r="C1367"/>
      <c r="D1367"/>
      <c r="E1367"/>
      <c r="F1367"/>
      <c r="G1367"/>
      <c r="H1367"/>
      <c r="I1367"/>
      <c r="J1367"/>
      <c r="K1367"/>
    </row>
    <row r="1368" spans="1:11" x14ac:dyDescent="0.25">
      <c r="A1368"/>
      <c r="B1368"/>
      <c r="C1368"/>
      <c r="D1368"/>
      <c r="E1368"/>
      <c r="F1368"/>
      <c r="G1368"/>
      <c r="H1368"/>
      <c r="I1368"/>
      <c r="J1368"/>
      <c r="K1368"/>
    </row>
    <row r="1369" spans="1:11" x14ac:dyDescent="0.25">
      <c r="A1369"/>
      <c r="B1369"/>
      <c r="C1369"/>
      <c r="D1369"/>
      <c r="E1369"/>
      <c r="F1369"/>
      <c r="G1369"/>
      <c r="H1369"/>
      <c r="I1369"/>
      <c r="J1369"/>
      <c r="K1369"/>
    </row>
    <row r="1370" spans="1:11" x14ac:dyDescent="0.25">
      <c r="A1370"/>
      <c r="B1370"/>
      <c r="C1370"/>
      <c r="D1370"/>
      <c r="E1370"/>
      <c r="F1370"/>
      <c r="G1370"/>
      <c r="H1370"/>
      <c r="I1370"/>
      <c r="J1370"/>
      <c r="K1370"/>
    </row>
    <row r="1371" spans="1:11" x14ac:dyDescent="0.25">
      <c r="A1371"/>
      <c r="B1371"/>
      <c r="C1371"/>
      <c r="D1371"/>
      <c r="E1371"/>
      <c r="F1371"/>
      <c r="G1371"/>
      <c r="H1371"/>
      <c r="I1371"/>
      <c r="J1371"/>
      <c r="K1371"/>
    </row>
    <row r="1372" spans="1:11" x14ac:dyDescent="0.25">
      <c r="A1372"/>
      <c r="B1372"/>
      <c r="C1372"/>
      <c r="D1372"/>
      <c r="E1372"/>
      <c r="F1372"/>
      <c r="G1372"/>
      <c r="H1372"/>
      <c r="I1372"/>
      <c r="J1372"/>
      <c r="K1372"/>
    </row>
    <row r="1373" spans="1:11" x14ac:dyDescent="0.25">
      <c r="A1373"/>
      <c r="B1373"/>
      <c r="C1373"/>
      <c r="D1373"/>
      <c r="E1373"/>
      <c r="F1373"/>
      <c r="G1373"/>
      <c r="H1373"/>
      <c r="I1373"/>
      <c r="J1373"/>
      <c r="K1373"/>
    </row>
    <row r="1374" spans="1:11" x14ac:dyDescent="0.25">
      <c r="A1374"/>
      <c r="B1374"/>
      <c r="C1374"/>
      <c r="D1374"/>
      <c r="E1374"/>
      <c r="F1374"/>
      <c r="G1374"/>
      <c r="H1374"/>
      <c r="I1374"/>
      <c r="J1374"/>
      <c r="K1374"/>
    </row>
    <row r="1375" spans="1:11" x14ac:dyDescent="0.25">
      <c r="A1375"/>
      <c r="B1375"/>
      <c r="C1375"/>
      <c r="D1375"/>
      <c r="E1375"/>
      <c r="F1375"/>
      <c r="G1375"/>
      <c r="H1375"/>
      <c r="I1375"/>
      <c r="J1375"/>
      <c r="K1375"/>
    </row>
    <row r="1376" spans="1:11" x14ac:dyDescent="0.25">
      <c r="A1376"/>
      <c r="B1376"/>
      <c r="C1376"/>
      <c r="D1376"/>
      <c r="E1376"/>
      <c r="F1376"/>
      <c r="G1376"/>
      <c r="H1376"/>
      <c r="I1376"/>
      <c r="J1376"/>
      <c r="K1376"/>
    </row>
    <row r="1377" spans="1:11" x14ac:dyDescent="0.25">
      <c r="A1377"/>
      <c r="B1377"/>
      <c r="C1377"/>
      <c r="D1377"/>
      <c r="E1377"/>
      <c r="F1377"/>
      <c r="G1377"/>
      <c r="H1377"/>
      <c r="I1377"/>
      <c r="J1377"/>
      <c r="K1377"/>
    </row>
    <row r="1378" spans="1:11" x14ac:dyDescent="0.25">
      <c r="A1378"/>
      <c r="B1378"/>
      <c r="C1378"/>
      <c r="D1378"/>
      <c r="E1378"/>
      <c r="F1378"/>
      <c r="G1378"/>
      <c r="H1378"/>
      <c r="I1378"/>
      <c r="J1378"/>
      <c r="K1378"/>
    </row>
    <row r="1379" spans="1:11" x14ac:dyDescent="0.25">
      <c r="A1379"/>
      <c r="B1379"/>
      <c r="C1379"/>
      <c r="D1379"/>
      <c r="E1379"/>
      <c r="F1379"/>
      <c r="G1379"/>
      <c r="H1379"/>
      <c r="I1379"/>
      <c r="J1379"/>
      <c r="K1379"/>
    </row>
    <row r="1380" spans="1:11" x14ac:dyDescent="0.25">
      <c r="A1380"/>
      <c r="B1380"/>
      <c r="C1380"/>
      <c r="D1380"/>
      <c r="E1380"/>
      <c r="F1380"/>
      <c r="G1380"/>
      <c r="H1380"/>
      <c r="I1380"/>
      <c r="J1380"/>
      <c r="K1380"/>
    </row>
    <row r="1381" spans="1:11" x14ac:dyDescent="0.25">
      <c r="A1381"/>
      <c r="B1381"/>
      <c r="C1381"/>
      <c r="D1381"/>
      <c r="E1381"/>
      <c r="F1381"/>
      <c r="G1381"/>
      <c r="H1381"/>
      <c r="I1381"/>
      <c r="J1381"/>
      <c r="K1381"/>
    </row>
    <row r="1382" spans="1:11" x14ac:dyDescent="0.25">
      <c r="A1382"/>
      <c r="B1382"/>
      <c r="C1382"/>
      <c r="D1382"/>
      <c r="E1382"/>
      <c r="F1382"/>
      <c r="G1382"/>
      <c r="H1382"/>
      <c r="I1382"/>
      <c r="J1382"/>
      <c r="K1382"/>
    </row>
    <row r="1383" spans="1:11" x14ac:dyDescent="0.25">
      <c r="A1383"/>
      <c r="B1383"/>
      <c r="C1383"/>
      <c r="D1383"/>
      <c r="E1383"/>
      <c r="F1383"/>
      <c r="G1383"/>
      <c r="H1383"/>
      <c r="I1383"/>
      <c r="J1383"/>
      <c r="K1383"/>
    </row>
  </sheetData>
  <mergeCells count="2">
    <mergeCell ref="T33:U33"/>
    <mergeCell ref="Q33:R3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117C95E2E43419452F562765EE22B" ma:contentTypeVersion="13" ma:contentTypeDescription="Skapa ett nytt dokument." ma:contentTypeScope="" ma:versionID="e807149bba04af0fb08dd7c766c10259">
  <xsd:schema xmlns:xsd="http://www.w3.org/2001/XMLSchema" xmlns:xs="http://www.w3.org/2001/XMLSchema" xmlns:p="http://schemas.microsoft.com/office/2006/metadata/properties" xmlns:ns2="c6ad2808-47fd-4a48-86aa-a728dd0feaa9" xmlns:ns3="b4b2cc40-23a5-410b-b4dc-ecfa7d3779e6" targetNamespace="http://schemas.microsoft.com/office/2006/metadata/properties" ma:root="true" ma:fieldsID="d471063db8cd7c4106bf846b0fc85a87" ns2:_="" ns3:_="">
    <xsd:import namespace="c6ad2808-47fd-4a48-86aa-a728dd0feaa9"/>
    <xsd:import namespace="b4b2cc40-23a5-410b-b4dc-ecfa7d3779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d2808-47fd-4a48-86aa-a728dd0fe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c30d1f5e-5be3-4751-a340-93a86c73a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2cc40-23a5-410b-b4dc-ecfa7d3779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6a724dd-67d0-4a53-8b3f-17a26b18fdcd}" ma:internalName="TaxCatchAll" ma:showField="CatchAllData" ma:web="b4b2cc40-23a5-410b-b4dc-ecfa7d3779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b2cc40-23a5-410b-b4dc-ecfa7d3779e6" xsi:nil="true"/>
    <lcf76f155ced4ddcb4097134ff3c332f xmlns="c6ad2808-47fd-4a48-86aa-a728dd0fea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5DCED18-D421-451E-8949-2D19EA6CD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D5C5FF-A429-4572-AC46-6CF58FE7A4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ad2808-47fd-4a48-86aa-a728dd0feaa9"/>
    <ds:schemaRef ds:uri="b4b2cc40-23a5-410b-b4dc-ecfa7d3779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2E1EB8-AF8D-4571-93D3-6B8C4294C9BD}">
  <ds:schemaRefs>
    <ds:schemaRef ds:uri="http://purl.org/dc/terms/"/>
    <ds:schemaRef ds:uri="c6ad2808-47fd-4a48-86aa-a728dd0feaa9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b4b2cc40-23a5-410b-b4dc-ecfa7d3779e6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Nyckeltal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Löfgren</dc:creator>
  <cp:lastModifiedBy>Philip Löfgren</cp:lastModifiedBy>
  <dcterms:created xsi:type="dcterms:W3CDTF">2022-04-04T18:43:42Z</dcterms:created>
  <dcterms:modified xsi:type="dcterms:W3CDTF">2023-10-26T19:54:12Z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0x0101000FB117C95E2E43419452F562765EE22B</vt:lpwstr>
  </property>
  <property fmtid="{D5CDD505-2E9C-101B-9397-08002B2CF9AE}" pid="3" name="MediaServiceImageTags">
    <vt:lpwstr/>
  </property>
</Properties>
</file>